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<sst xmlns="http://schemas.openxmlformats.org/spreadsheetml/2006/main" count="137" uniqueCount="94">
  <si>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EA11 - 11</t>
    </r>
    <r>
      <rPr>
        <b/>
        <sz val="14"/>
        <rFont val="Symbol"/>
        <family val="0"/>
      </rPr>
      <t>b</t>
    </r>
    <r>
      <rPr>
        <b/>
        <sz val="14"/>
        <rFont val="Eurostile"/>
        <family val="0"/>
      </rPr>
      <t>-Prostaglandin F</t>
    </r>
    <r>
      <rPr>
        <b/>
        <vertAlign val="subscript"/>
        <sz val="14"/>
        <rFont val="Eurostile"/>
        <family val="0"/>
      </rPr>
      <t>2</t>
    </r>
    <r>
      <rPr>
        <b/>
        <vertAlign val="subscript"/>
        <sz val="14"/>
        <rFont val="Symbol"/>
        <family val="0"/>
      </rPr>
      <t>a</t>
    </r>
    <r>
      <rPr>
        <b/>
        <sz val="14"/>
        <rFont val="Eurostile"/>
        <family val="0"/>
      </rPr>
      <t xml:space="preserve"> - Calculation Instructions</t>
    </r>
  </si>
  <si>
    <r>
      <t>x = 11</t>
    </r>
    <r>
      <rPr>
        <sz val="12"/>
        <rFont val="Symbol"/>
        <family val="0"/>
      </rPr>
      <t>b</t>
    </r>
    <r>
      <rPr>
        <sz val="12"/>
        <rFont val="Eurostile"/>
        <family val="0"/>
      </rPr>
      <t>-Prostaglandin F</t>
    </r>
    <r>
      <rPr>
        <vertAlign val="subscript"/>
        <sz val="12"/>
        <rFont val="Eurostile"/>
        <family val="0"/>
      </rPr>
      <t>2</t>
    </r>
    <r>
      <rPr>
        <vertAlign val="subscript"/>
        <sz val="12"/>
        <rFont val="Symbol"/>
        <family val="0"/>
      </rPr>
      <t>a</t>
    </r>
    <r>
      <rPr>
        <sz val="12"/>
        <rFont val="Eurostile"/>
        <family val="0"/>
      </rPr>
      <t xml:space="preserve"> concentration</t>
    </r>
  </si>
  <si>
    <r>
      <t>EA11 - 11</t>
    </r>
    <r>
      <rPr>
        <b/>
        <sz val="14"/>
        <rFont val="Symbol"/>
        <family val="0"/>
      </rPr>
      <t>b</t>
    </r>
    <r>
      <rPr>
        <b/>
        <sz val="14"/>
        <rFont val="Eurostile"/>
        <family val="0"/>
      </rPr>
      <t>-Prostaglandin F</t>
    </r>
    <r>
      <rPr>
        <b/>
        <vertAlign val="subscript"/>
        <sz val="14"/>
        <rFont val="Eurostile"/>
        <family val="0"/>
      </rPr>
      <t>2</t>
    </r>
    <r>
      <rPr>
        <b/>
        <vertAlign val="subscript"/>
        <sz val="14"/>
        <rFont val="Symbol"/>
        <family val="0"/>
      </rPr>
      <t>a</t>
    </r>
    <r>
      <rPr>
        <b/>
        <sz val="14"/>
        <rFont val="Eurostile"/>
        <family val="0"/>
      </rPr>
      <t xml:space="preserve"> - Calculation Template</t>
    </r>
  </si>
  <si>
    <r>
      <t>Backfit    11</t>
    </r>
    <r>
      <rPr>
        <b/>
        <sz val="12"/>
        <color indexed="17"/>
        <rFont val="Symbol"/>
        <family val="0"/>
      </rPr>
      <t>b</t>
    </r>
    <r>
      <rPr>
        <b/>
        <sz val="12"/>
        <color indexed="17"/>
        <rFont val="Eurostile"/>
        <family val="0"/>
      </rPr>
      <t>-PGF2</t>
    </r>
    <r>
      <rPr>
        <b/>
        <sz val="12"/>
        <color indexed="17"/>
        <rFont val="Symbol"/>
        <family val="0"/>
      </rPr>
      <t>a</t>
    </r>
    <r>
      <rPr>
        <b/>
        <sz val="12"/>
        <color indexed="17"/>
        <rFont val="Eurostile"/>
        <family val="0"/>
      </rPr>
      <t xml:space="preserve"> [ng/mL]</t>
    </r>
  </si>
  <si>
    <r>
      <t>11</t>
    </r>
    <r>
      <rPr>
        <b/>
        <sz val="12"/>
        <rFont val="Symbol"/>
        <family val="0"/>
      </rPr>
      <t>b-</t>
    </r>
    <r>
      <rPr>
        <b/>
        <sz val="12"/>
        <rFont val="Eurostile"/>
        <family val="0"/>
      </rPr>
      <t>PGF2</t>
    </r>
    <r>
      <rPr>
        <b/>
        <sz val="12"/>
        <rFont val="Symbol"/>
        <family val="0"/>
      </rPr>
      <t>a</t>
    </r>
    <r>
      <rPr>
        <b/>
        <sz val="12"/>
        <rFont val="Eurostile"/>
        <family val="0"/>
      </rPr>
      <t xml:space="preserve"> [ng/mL]</t>
    </r>
  </si>
  <si>
    <r>
      <t>11</t>
    </r>
    <r>
      <rPr>
        <b/>
        <sz val="12"/>
        <color indexed="17"/>
        <rFont val="Symbol"/>
        <family val="0"/>
      </rPr>
      <t>b</t>
    </r>
    <r>
      <rPr>
        <b/>
        <sz val="12"/>
        <color indexed="17"/>
        <rFont val="Eurostile"/>
        <family val="0"/>
      </rPr>
      <t>-PGF2</t>
    </r>
    <r>
      <rPr>
        <b/>
        <sz val="12"/>
        <color indexed="17"/>
        <rFont val="Symbol"/>
        <family val="0"/>
      </rPr>
      <t>a</t>
    </r>
    <r>
      <rPr>
        <b/>
        <sz val="12"/>
        <color indexed="17"/>
        <rFont val="Eurostile"/>
        <family val="0"/>
      </rPr>
      <t xml:space="preserve"> [ng/mL]</t>
    </r>
  </si>
  <si>
    <r>
      <t>11</t>
    </r>
    <r>
      <rPr>
        <sz val="12"/>
        <rFont val="Symbol"/>
        <family val="0"/>
      </rPr>
      <t>b</t>
    </r>
    <r>
      <rPr>
        <sz val="12"/>
        <rFont val="Eurostile"/>
        <family val="0"/>
      </rPr>
      <t>-Prostaglandin F</t>
    </r>
    <r>
      <rPr>
        <vertAlign val="subscript"/>
        <sz val="12"/>
        <rFont val="Eurostile"/>
        <family val="0"/>
      </rPr>
      <t>2</t>
    </r>
    <r>
      <rPr>
        <vertAlign val="subscript"/>
        <sz val="12"/>
        <rFont val="Symbol"/>
        <family val="0"/>
      </rPr>
      <t>a</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</si>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</sst>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8">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
      <b/>
      <sz val="14"/>
      <name val="Symbol"/>
      <family val="0"/>
    </font>
    <fon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EA11 - 11</a:t>
            </a:r>
            <a:r>
              <a:rPr lang="en-US" cap="none" sz="1400" b="1" i="0" u="none" baseline="0"/>
              <a:t>b</a:t>
            </a:r>
            <a:r>
              <a:rPr lang="en-US" cap="none" sz="1375" b="1" i="0" u="none" baseline="0">
                <a:latin typeface="Eurostile"/>
                <a:ea typeface="Eurostile"/>
                <a:cs typeface="Eurostile"/>
              </a:rPr>
              <a:t>-Prostaglandin F</a:t>
            </a:r>
            <a:r>
              <a:rPr lang="en-US" cap="none" sz="1400" b="1" i="0" u="none" baseline="-25000">
                <a:latin typeface="Eurostile"/>
                <a:ea typeface="Eurostile"/>
                <a:cs typeface="Eurostile"/>
              </a:rPr>
              <a:t>2</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575"/>
          <c:y val="0.09"/>
          <c:w val="0.953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0.01</c:v>
                </c:pt>
                <c:pt idx="1">
                  <c:v>0.02</c:v>
                </c:pt>
                <c:pt idx="2">
                  <c:v>0.04</c:v>
                </c:pt>
                <c:pt idx="3">
                  <c:v>0.1</c:v>
                </c:pt>
                <c:pt idx="4">
                  <c:v>0.2</c:v>
                </c:pt>
                <c:pt idx="5">
                  <c:v>0.4</c:v>
                </c:pt>
                <c:pt idx="6">
                  <c:v>1</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0.01</c:v>
                </c:pt>
                <c:pt idx="1">
                  <c:v>0.02</c:v>
                </c:pt>
                <c:pt idx="2">
                  <c:v>0.04</c:v>
                </c:pt>
                <c:pt idx="3">
                  <c:v>0.1</c:v>
                </c:pt>
                <c:pt idx="4">
                  <c:v>0.2</c:v>
                </c:pt>
                <c:pt idx="5">
                  <c:v>0.4</c:v>
                </c:pt>
                <c:pt idx="6">
                  <c:v>1</c:v>
                </c:pt>
              </c:numCache>
            </c:numRef>
          </c:xVal>
          <c:yVal>
            <c:numRef>
              <c:f>'Calculation Template'!$J$6:$J$12</c:f>
              <c:numCache>
                <c:ptCount val="7"/>
                <c:pt idx="0">
                  <c:v>87.73396503316975</c:v>
                </c:pt>
                <c:pt idx="1">
                  <c:v>83.5</c:v>
                </c:pt>
                <c:pt idx="2">
                  <c:v>78.1723602880573</c:v>
                </c:pt>
                <c:pt idx="3">
                  <c:v>69.4073175568802</c:v>
                </c:pt>
                <c:pt idx="4">
                  <c:v>61.64483721444348</c:v>
                </c:pt>
                <c:pt idx="5">
                  <c:v>53.25854045504165</c:v>
                </c:pt>
                <c:pt idx="6">
                  <c:v>42.00714267493641</c:v>
                </c:pt>
              </c:numCache>
            </c:numRef>
          </c:yVal>
          <c:smooth val="1"/>
        </c:ser>
        <c:axId val="11281822"/>
        <c:axId val="34427535"/>
      </c:scatterChart>
      <c:valAx>
        <c:axId val="11281822"/>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11</a:t>
                </a:r>
                <a:r>
                  <a:rPr lang="en-US" cap="none" sz="1200" b="1" i="0" u="none" baseline="0"/>
                  <a:t>b</a:t>
                </a:r>
                <a:r>
                  <a:rPr lang="en-US" cap="none" sz="1200" b="1" i="0" u="none" baseline="0">
                    <a:latin typeface="Eurostile"/>
                    <a:ea typeface="Eurostile"/>
                    <a:cs typeface="Eurostile"/>
                  </a:rPr>
                  <a:t>-PGF2</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34427535"/>
        <c:crosses val="autoZero"/>
        <c:crossBetween val="midCat"/>
        <c:dispUnits/>
      </c:valAx>
      <c:valAx>
        <c:axId val="34427535"/>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11281822"/>
        <c:crossesAt val="0.001"/>
        <c:crossBetween val="midCat"/>
        <c:dispUnits/>
      </c:valAx>
      <c:spPr>
        <a:solidFill>
          <a:srgbClr val="CDCDCD"/>
        </a:solidFill>
        <a:ln w="12700">
          <a:solidFill>
            <a:srgbClr val="808080"/>
          </a:solidFill>
        </a:ln>
      </c:spPr>
    </c:plotArea>
    <c:legend>
      <c:legendPos val="r"/>
      <c:layout>
        <c:manualLayout>
          <c:xMode val="edge"/>
          <c:yMode val="edge"/>
          <c:x val="0.83025"/>
          <c:y val="0.13675"/>
          <c:w val="0.117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15725"/>
        <a:ext cx="999172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0</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1</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7" style="1" customWidth="1"/>
    <col min="2" max="2" width="10.69921875" style="1" customWidth="1"/>
    <col min="3" max="9" width="7.8984375" style="1" customWidth="1"/>
    <col min="10" max="10" width="8.3984375" style="1" customWidth="1"/>
    <col min="11" max="11" width="7.8984375" style="1" customWidth="1"/>
    <col min="12" max="12" width="10.5976562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2</v>
      </c>
    </row>
    <row r="2" spans="2:12" ht="12.75" customHeight="1">
      <c r="B2" s="60" t="s">
        <v>24</v>
      </c>
      <c r="I2" s="60" t="s">
        <v>25</v>
      </c>
      <c r="J2" s="60" t="s">
        <v>25</v>
      </c>
      <c r="L2" s="106" t="s">
        <v>3</v>
      </c>
    </row>
    <row r="3" spans="1:26" ht="12.75" customHeight="1">
      <c r="A3" s="101" t="s">
        <v>56</v>
      </c>
      <c r="B3" s="103" t="s">
        <v>4</v>
      </c>
      <c r="C3" s="101" t="s">
        <v>53</v>
      </c>
      <c r="D3" s="101" t="s">
        <v>54</v>
      </c>
      <c r="E3" s="103" t="s">
        <v>70</v>
      </c>
      <c r="F3" s="103" t="s">
        <v>71</v>
      </c>
      <c r="G3" s="103" t="s">
        <v>61</v>
      </c>
      <c r="H3" s="103" t="s">
        <v>51</v>
      </c>
      <c r="I3" s="110" t="s">
        <v>87</v>
      </c>
      <c r="J3" s="114" t="s">
        <v>66</v>
      </c>
      <c r="K3" s="112" t="s">
        <v>65</v>
      </c>
      <c r="L3" s="107"/>
      <c r="N3" s="42"/>
      <c r="O3" s="42"/>
      <c r="P3" s="43"/>
      <c r="Q3" s="43"/>
      <c r="R3" s="43"/>
      <c r="S3" s="43"/>
      <c r="T3" s="43"/>
      <c r="U3" s="43"/>
      <c r="V3" s="43"/>
      <c r="W3" s="43"/>
      <c r="X3" s="43"/>
      <c r="Y3" s="43"/>
      <c r="Z3" s="43"/>
    </row>
    <row r="4" spans="1:26" ht="13.5" thickBot="1">
      <c r="A4" s="102"/>
      <c r="B4" s="104"/>
      <c r="C4" s="102"/>
      <c r="D4" s="102"/>
      <c r="E4" s="104"/>
      <c r="F4" s="109"/>
      <c r="G4" s="104"/>
      <c r="H4" s="104"/>
      <c r="I4" s="111"/>
      <c r="J4" s="115"/>
      <c r="K4" s="113"/>
      <c r="L4" s="108"/>
      <c r="N4" s="43"/>
      <c r="O4" s="43"/>
      <c r="P4" s="43"/>
      <c r="Q4" s="43"/>
      <c r="R4" s="43"/>
      <c r="S4" s="43"/>
      <c r="T4" s="43"/>
      <c r="U4" s="43"/>
      <c r="V4" s="43"/>
      <c r="W4" s="43"/>
      <c r="X4" s="43"/>
      <c r="Y4" s="43"/>
      <c r="Z4" s="43"/>
    </row>
    <row r="5" spans="1:26" ht="12.75">
      <c r="A5" s="8" t="s">
        <v>58</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46</v>
      </c>
      <c r="B6" s="8">
        <v>0.01</v>
      </c>
      <c r="C6" s="9"/>
      <c r="D6" s="9"/>
      <c r="E6" s="11" t="e">
        <f t="shared" si="0"/>
        <v>#DIV/0!</v>
      </c>
      <c r="F6" s="10" t="e">
        <f aca="true" t="shared" si="4" ref="F6:F12">E6-$I$68</f>
        <v>#DIV/0!</v>
      </c>
      <c r="G6" s="14" t="e">
        <f t="shared" si="1"/>
        <v>#DIV/0!</v>
      </c>
      <c r="H6" s="11" t="e">
        <f t="shared" si="2"/>
        <v>#DIV/0!</v>
      </c>
      <c r="I6" s="90" t="e">
        <f aca="true" t="shared" si="5" ref="I6:I12">(F6/$F$5)*100</f>
        <v>#DIV/0!</v>
      </c>
      <c r="J6" s="62">
        <f t="shared" si="3"/>
        <v>87.73396503316975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47</v>
      </c>
      <c r="B7" s="8">
        <v>0.02</v>
      </c>
      <c r="C7" s="9"/>
      <c r="D7" s="9"/>
      <c r="E7" s="11" t="e">
        <f t="shared" si="0"/>
        <v>#DIV/0!</v>
      </c>
      <c r="F7" s="10" t="e">
        <f t="shared" si="4"/>
        <v>#DIV/0!</v>
      </c>
      <c r="G7" s="14" t="e">
        <f t="shared" si="1"/>
        <v>#DIV/0!</v>
      </c>
      <c r="H7" s="11" t="e">
        <f t="shared" si="2"/>
        <v>#DIV/0!</v>
      </c>
      <c r="I7" s="90" t="e">
        <f t="shared" si="5"/>
        <v>#DIV/0!</v>
      </c>
      <c r="J7" s="62">
        <f t="shared" si="3"/>
        <v>83.5</v>
      </c>
      <c r="K7" s="15" t="e">
        <f t="shared" si="6"/>
        <v>#DIV/0!</v>
      </c>
      <c r="L7" s="26" t="e">
        <f t="shared" si="7"/>
        <v>#DIV/0!</v>
      </c>
      <c r="N7" s="49"/>
      <c r="O7" s="44"/>
      <c r="P7" s="44"/>
      <c r="Q7" s="43"/>
      <c r="R7" s="43"/>
      <c r="S7" s="43"/>
      <c r="T7" s="43"/>
      <c r="U7" s="43"/>
      <c r="V7" s="43"/>
      <c r="W7" s="43"/>
      <c r="X7" s="43"/>
      <c r="Y7" s="43"/>
      <c r="Z7" s="43"/>
    </row>
    <row r="8" spans="1:26" ht="12.75">
      <c r="A8" s="8" t="s">
        <v>48</v>
      </c>
      <c r="B8" s="8">
        <v>0.04</v>
      </c>
      <c r="C8" s="9"/>
      <c r="D8" s="9"/>
      <c r="E8" s="11" t="e">
        <f t="shared" si="0"/>
        <v>#DIV/0!</v>
      </c>
      <c r="F8" s="10" t="e">
        <f t="shared" si="4"/>
        <v>#DIV/0!</v>
      </c>
      <c r="G8" s="14" t="e">
        <f t="shared" si="1"/>
        <v>#DIV/0!</v>
      </c>
      <c r="H8" s="11" t="e">
        <f t="shared" si="2"/>
        <v>#DIV/0!</v>
      </c>
      <c r="I8" s="90" t="e">
        <f t="shared" si="5"/>
        <v>#DIV/0!</v>
      </c>
      <c r="J8" s="62">
        <f t="shared" si="3"/>
        <v>78.1723602880573</v>
      </c>
      <c r="K8" s="15" t="e">
        <f t="shared" si="6"/>
        <v>#DIV/0!</v>
      </c>
      <c r="L8" s="26" t="e">
        <f t="shared" si="7"/>
        <v>#DIV/0!</v>
      </c>
      <c r="N8" s="49"/>
      <c r="O8" s="44"/>
      <c r="P8" s="44"/>
      <c r="Q8" s="43"/>
      <c r="R8" s="43"/>
      <c r="S8" s="43"/>
      <c r="T8" s="43"/>
      <c r="U8" s="43"/>
      <c r="V8" s="43"/>
      <c r="W8" s="43"/>
      <c r="X8" s="43"/>
      <c r="Y8" s="43"/>
      <c r="Z8" s="43"/>
    </row>
    <row r="9" spans="1:26" ht="12.75">
      <c r="A9" s="8" t="s">
        <v>49</v>
      </c>
      <c r="B9" s="8">
        <v>0.1</v>
      </c>
      <c r="C9" s="9"/>
      <c r="D9" s="9"/>
      <c r="E9" s="11" t="e">
        <f t="shared" si="0"/>
        <v>#DIV/0!</v>
      </c>
      <c r="F9" s="10" t="e">
        <f t="shared" si="4"/>
        <v>#DIV/0!</v>
      </c>
      <c r="G9" s="14" t="e">
        <f t="shared" si="1"/>
        <v>#DIV/0!</v>
      </c>
      <c r="H9" s="11" t="e">
        <f t="shared" si="2"/>
        <v>#DIV/0!</v>
      </c>
      <c r="I9" s="90" t="e">
        <f t="shared" si="5"/>
        <v>#DIV/0!</v>
      </c>
      <c r="J9" s="62">
        <f t="shared" si="3"/>
        <v>69.4073175568802</v>
      </c>
      <c r="K9" s="15" t="e">
        <f t="shared" si="6"/>
        <v>#DIV/0!</v>
      </c>
      <c r="L9" s="26" t="e">
        <f t="shared" si="7"/>
        <v>#DIV/0!</v>
      </c>
      <c r="N9" s="50"/>
      <c r="O9" s="52"/>
      <c r="P9" s="43"/>
      <c r="Q9" s="43"/>
      <c r="R9" s="43"/>
      <c r="S9" s="43"/>
      <c r="T9" s="43"/>
      <c r="U9" s="43"/>
      <c r="V9" s="43"/>
      <c r="W9" s="43"/>
      <c r="X9" s="43"/>
      <c r="Y9" s="43"/>
      <c r="Z9" s="43"/>
    </row>
    <row r="10" spans="1:26" ht="12.75">
      <c r="A10" s="8" t="s">
        <v>50</v>
      </c>
      <c r="B10" s="8">
        <v>0.2</v>
      </c>
      <c r="C10" s="9"/>
      <c r="D10" s="9"/>
      <c r="E10" s="11" t="e">
        <f t="shared" si="0"/>
        <v>#DIV/0!</v>
      </c>
      <c r="F10" s="10" t="e">
        <f t="shared" si="4"/>
        <v>#DIV/0!</v>
      </c>
      <c r="G10" s="14" t="e">
        <f t="shared" si="1"/>
        <v>#DIV/0!</v>
      </c>
      <c r="H10" s="11" t="e">
        <f t="shared" si="2"/>
        <v>#DIV/0!</v>
      </c>
      <c r="I10" s="90" t="e">
        <f t="shared" si="5"/>
        <v>#DIV/0!</v>
      </c>
      <c r="J10" s="62">
        <f t="shared" si="3"/>
        <v>61.64483721444348</v>
      </c>
      <c r="K10" s="15" t="e">
        <f t="shared" si="6"/>
        <v>#DIV/0!</v>
      </c>
      <c r="L10" s="26" t="e">
        <f t="shared" si="7"/>
        <v>#DIV/0!</v>
      </c>
      <c r="N10" s="50"/>
      <c r="O10" s="52"/>
      <c r="P10" s="43"/>
      <c r="Q10" s="43"/>
      <c r="R10" s="43"/>
      <c r="S10" s="43"/>
      <c r="T10" s="43"/>
      <c r="U10" s="43"/>
      <c r="V10" s="43"/>
      <c r="W10" s="43"/>
      <c r="X10" s="43"/>
      <c r="Y10" s="43"/>
      <c r="Z10" s="43"/>
    </row>
    <row r="11" spans="1:26" ht="12.75">
      <c r="A11" s="8" t="s">
        <v>37</v>
      </c>
      <c r="B11" s="8">
        <v>0.4</v>
      </c>
      <c r="C11" s="9"/>
      <c r="D11" s="9"/>
      <c r="E11" s="11" t="e">
        <f t="shared" si="0"/>
        <v>#DIV/0!</v>
      </c>
      <c r="F11" s="10" t="e">
        <f t="shared" si="4"/>
        <v>#DIV/0!</v>
      </c>
      <c r="G11" s="14" t="e">
        <f t="shared" si="1"/>
        <v>#DIV/0!</v>
      </c>
      <c r="H11" s="11" t="e">
        <f t="shared" si="2"/>
        <v>#DIV/0!</v>
      </c>
      <c r="I11" s="90" t="e">
        <f t="shared" si="5"/>
        <v>#DIV/0!</v>
      </c>
      <c r="J11" s="62">
        <f t="shared" si="3"/>
        <v>53.25854045504165</v>
      </c>
      <c r="K11" s="15" t="e">
        <f t="shared" si="6"/>
        <v>#DIV/0!</v>
      </c>
      <c r="L11" s="26" t="e">
        <f t="shared" si="7"/>
        <v>#DIV/0!</v>
      </c>
      <c r="N11" s="50"/>
      <c r="O11" s="35"/>
      <c r="P11" s="35"/>
      <c r="Q11" s="35"/>
      <c r="R11" s="35"/>
      <c r="S11" s="35"/>
      <c r="T11" s="35"/>
      <c r="U11" s="35"/>
      <c r="V11" s="35"/>
      <c r="W11" s="35"/>
      <c r="X11" s="43"/>
      <c r="Y11" s="43"/>
      <c r="Z11" s="43"/>
    </row>
    <row r="12" spans="1:26" ht="12.75">
      <c r="A12" s="8" t="s">
        <v>38</v>
      </c>
      <c r="B12" s="8">
        <v>1</v>
      </c>
      <c r="C12" s="9"/>
      <c r="D12" s="9"/>
      <c r="E12" s="11" t="e">
        <f t="shared" si="0"/>
        <v>#DIV/0!</v>
      </c>
      <c r="F12" s="10" t="e">
        <f t="shared" si="4"/>
        <v>#DIV/0!</v>
      </c>
      <c r="G12" s="14" t="e">
        <f t="shared" si="1"/>
        <v>#DIV/0!</v>
      </c>
      <c r="H12" s="11" t="e">
        <f t="shared" si="2"/>
        <v>#DIV/0!</v>
      </c>
      <c r="I12" s="90" t="e">
        <f t="shared" si="5"/>
        <v>#DIV/0!</v>
      </c>
      <c r="J12" s="62">
        <f t="shared" si="3"/>
        <v>42.00714267493641</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26</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55</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64</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53</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54</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70</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71</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61</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51</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39</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52</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
      <c r="A25" s="20" t="s">
        <v>5</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55</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64</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53</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54</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70</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71</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61</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51</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39</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52</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
      <c r="A37" s="20" t="s">
        <v>5</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55</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64</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53</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54</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70</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71</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61</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51</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39</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52</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
      <c r="A49" s="20" t="s">
        <v>5</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55</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64</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53</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54</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70</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71</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61</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51</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39</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52</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
      <c r="A61" s="20" t="s">
        <v>5</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22</v>
      </c>
      <c r="B63" s="3" t="s">
        <v>67</v>
      </c>
      <c r="C63" s="3"/>
      <c r="D63" s="3"/>
      <c r="E63" s="3"/>
      <c r="H63" s="54" t="s">
        <v>60</v>
      </c>
      <c r="I63" s="11">
        <f>((($B$65-$B$68)/(50-$B$68)-1)*$B$67^$B$66)^(1/$B$66)</f>
        <v>0.5206164098292377</v>
      </c>
      <c r="J63" s="3" t="s">
        <v>59</v>
      </c>
      <c r="O63" s="43"/>
      <c r="P63" s="39"/>
      <c r="Q63" s="39"/>
      <c r="R63" s="35"/>
      <c r="S63" s="35"/>
      <c r="T63" s="35"/>
      <c r="U63" s="35"/>
      <c r="V63" s="35"/>
      <c r="W63" s="35"/>
      <c r="X63" s="35"/>
      <c r="Y63" s="43"/>
      <c r="Z63" s="43"/>
      <c r="AA63" s="43"/>
    </row>
    <row r="64" spans="1:27" ht="12.75">
      <c r="A64" s="54" t="s">
        <v>23</v>
      </c>
      <c r="B64" s="59" t="s">
        <v>21</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33</v>
      </c>
      <c r="B65" s="55">
        <v>100</v>
      </c>
      <c r="C65" s="3"/>
      <c r="D65" s="3"/>
      <c r="E65" s="3"/>
      <c r="F65" s="54"/>
      <c r="G65" s="3"/>
      <c r="H65" s="105" t="s">
        <v>69</v>
      </c>
      <c r="I65" s="105"/>
      <c r="J65" s="3"/>
      <c r="K65" s="3"/>
      <c r="L65" s="3"/>
      <c r="M65" s="3"/>
      <c r="O65" s="43"/>
      <c r="P65" s="35"/>
      <c r="Q65" s="35"/>
      <c r="R65" s="35"/>
      <c r="S65" s="35"/>
      <c r="T65" s="35"/>
      <c r="U65" s="35"/>
      <c r="V65" s="35"/>
      <c r="W65" s="35"/>
      <c r="X65" s="35"/>
      <c r="Y65" s="43"/>
      <c r="Z65" s="43"/>
      <c r="AA65" s="43"/>
    </row>
    <row r="66" spans="1:27" ht="12.75">
      <c r="A66" s="54" t="s">
        <v>34</v>
      </c>
      <c r="B66" s="55">
        <v>0.5</v>
      </c>
      <c r="C66" s="3"/>
      <c r="D66" s="3"/>
      <c r="E66" s="3"/>
      <c r="F66" s="54"/>
      <c r="G66" s="3"/>
      <c r="H66" s="18" t="s">
        <v>53</v>
      </c>
      <c r="I66" s="97"/>
      <c r="J66" s="3"/>
      <c r="K66" s="3"/>
      <c r="L66" s="3"/>
      <c r="M66" s="3"/>
      <c r="O66" s="43"/>
      <c r="P66" s="35"/>
      <c r="Q66" s="35"/>
      <c r="R66" s="35"/>
      <c r="S66" s="35"/>
      <c r="T66" s="35"/>
      <c r="U66" s="35"/>
      <c r="V66" s="35"/>
      <c r="W66" s="35"/>
      <c r="X66" s="35"/>
      <c r="Y66" s="43"/>
      <c r="Z66" s="43"/>
      <c r="AA66" s="43"/>
    </row>
    <row r="67" spans="1:27" ht="12.75">
      <c r="A67" s="54" t="s">
        <v>35</v>
      </c>
      <c r="B67" s="56">
        <v>0.5</v>
      </c>
      <c r="C67" s="3"/>
      <c r="D67" s="3"/>
      <c r="E67" s="3"/>
      <c r="F67" s="54"/>
      <c r="G67" s="3"/>
      <c r="H67" s="18" t="s">
        <v>54</v>
      </c>
      <c r="I67" s="97"/>
      <c r="K67" s="3"/>
      <c r="L67" s="3"/>
      <c r="M67" s="3"/>
      <c r="O67" s="43"/>
      <c r="P67" s="35"/>
      <c r="Q67" s="35"/>
      <c r="R67" s="35"/>
      <c r="S67" s="35"/>
      <c r="T67" s="35"/>
      <c r="U67" s="35"/>
      <c r="V67" s="35"/>
      <c r="W67" s="35"/>
      <c r="X67" s="35"/>
      <c r="Y67" s="43"/>
      <c r="Z67" s="43"/>
      <c r="AA67" s="43"/>
    </row>
    <row r="68" spans="1:27" ht="12.75">
      <c r="A68" s="54" t="s">
        <v>36</v>
      </c>
      <c r="B68" s="56">
        <v>1</v>
      </c>
      <c r="C68" s="3"/>
      <c r="D68" s="3"/>
      <c r="E68" s="3"/>
      <c r="F68" s="54"/>
      <c r="G68" s="30"/>
      <c r="H68" s="17" t="s">
        <v>72</v>
      </c>
      <c r="I68" s="88" t="e">
        <f>AVERAGE(I66:I67)</f>
        <v>#DIV/0!</v>
      </c>
      <c r="J68" s="3"/>
      <c r="K68" s="3"/>
      <c r="L68" s="3"/>
      <c r="M68" s="3"/>
      <c r="O68" s="43"/>
      <c r="P68" s="35"/>
      <c r="Q68" s="35"/>
      <c r="R68" s="35"/>
      <c r="S68" s="35"/>
      <c r="T68" s="35"/>
      <c r="U68" s="35"/>
      <c r="V68" s="35"/>
      <c r="W68" s="35"/>
      <c r="X68" s="35"/>
      <c r="Y68" s="43"/>
      <c r="Z68" s="43"/>
      <c r="AA68" s="43"/>
    </row>
    <row r="69" spans="1:24" ht="12.75">
      <c r="A69" s="53" t="s">
        <v>57</v>
      </c>
      <c r="B69" s="3" t="s">
        <v>52</v>
      </c>
      <c r="C69" s="3"/>
      <c r="D69" s="3"/>
      <c r="E69" s="3"/>
      <c r="F69" s="3"/>
      <c r="G69" s="3"/>
      <c r="H69" s="3"/>
      <c r="I69" s="3"/>
      <c r="J69" s="3"/>
      <c r="K69" s="3"/>
      <c r="L69" s="3"/>
      <c r="M69" s="3"/>
      <c r="P69" s="41"/>
      <c r="Q69" s="41"/>
      <c r="R69" s="41"/>
      <c r="S69" s="41"/>
      <c r="T69" s="41"/>
      <c r="U69" s="41"/>
      <c r="V69" s="35"/>
      <c r="W69" s="35"/>
      <c r="X69" s="35"/>
    </row>
    <row r="70" spans="1:24" ht="15.75">
      <c r="A70" s="54" t="s">
        <v>68</v>
      </c>
      <c r="B70" s="30" t="s">
        <v>6</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H65:I65"/>
    <mergeCell ref="E3:E4"/>
    <mergeCell ref="G3:G4"/>
    <mergeCell ref="L2:L4"/>
    <mergeCell ref="F3:F4"/>
    <mergeCell ref="H3:H4"/>
    <mergeCell ref="I3:I4"/>
    <mergeCell ref="K3:K4"/>
    <mergeCell ref="J3:J4"/>
    <mergeCell ref="A3:A4"/>
    <mergeCell ref="B3:B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