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180" windowHeight="16580" tabRatio="500" activeTab="0"/>
  </bookViews>
  <sheets>
    <sheet name="Calculation Instructions" sheetId="1" r:id="rId1"/>
    <sheet name="Calculation Template" sheetId="2" r:id="rId2"/>
  </sheets>
  <definedNames/>
  <calcPr fullCalcOnLoad="1"/>
</workbook>
</file>

<file path=xl/sharedStrings.xml><?xml version="1.0" encoding="utf-8"?>
<sst xmlns="http://schemas.openxmlformats.org/spreadsheetml/2006/main" count="119" uniqueCount="63">
  <si>
    <t>EA31 - Histamine - Calculation Instructions</t>
  </si>
  <si>
    <t>After the substrate background has been subtracted from all absorbance values, average all of the duplicate well absorbance values.</t>
  </si>
  <si>
    <t>The average of the two S0 values is now the B0 value.  (S1 now becomes B1, etc.)</t>
  </si>
  <si>
    <r>
      <t xml:space="preserve">Graph the standard curve by plotting the logit for each standard concentration on the y-axis (linear) against the standard concentrations on the x-axis (logarithmic).  Draw a logarithmic curve using a curve-fitting routine. The equation for the curve should look like </t>
    </r>
    <r>
      <rPr>
        <i/>
        <sz val="12"/>
        <rFont val="Eurostile"/>
        <family val="0"/>
      </rPr>
      <t>y</t>
    </r>
    <r>
      <rPr>
        <sz val="12"/>
        <rFont val="Eurostile"/>
        <family val="0"/>
      </rPr>
      <t>=</t>
    </r>
    <r>
      <rPr>
        <i/>
        <sz val="12"/>
        <rFont val="Eurostile"/>
        <family val="0"/>
      </rPr>
      <t>m</t>
    </r>
    <r>
      <rPr>
        <sz val="12"/>
        <rFont val="Eurostile"/>
        <family val="0"/>
      </rPr>
      <t>Ln(</t>
    </r>
    <r>
      <rPr>
        <i/>
        <sz val="12"/>
        <rFont val="Eurostile"/>
        <family val="0"/>
      </rPr>
      <t>x</t>
    </r>
    <r>
      <rPr>
        <sz val="12"/>
        <rFont val="Eurostile"/>
        <family val="0"/>
      </rPr>
      <t>)+</t>
    </r>
    <r>
      <rPr>
        <i/>
        <sz val="12"/>
        <rFont val="Eurostile"/>
        <family val="0"/>
      </rPr>
      <t>b</t>
    </r>
    <r>
      <rPr>
        <sz val="12"/>
        <rFont val="Eurostile"/>
        <family val="0"/>
      </rPr>
      <t>, where:</t>
    </r>
  </si>
  <si>
    <t>EA31 - Histamine - Calculation Template</t>
  </si>
  <si>
    <t>Description</t>
  </si>
  <si>
    <t>Average OD - RB</t>
  </si>
  <si>
    <t>Average OD</t>
  </si>
  <si>
    <t>Reagent Blank:</t>
  </si>
  <si>
    <t>Ave. OD</t>
  </si>
  <si>
    <t>Solving the equation for x gives:</t>
  </si>
  <si>
    <t>Eq. 2</t>
  </si>
  <si>
    <r>
      <t>Using the standard curve and the equation generated (</t>
    </r>
    <r>
      <rPr>
        <i/>
        <sz val="12"/>
        <rFont val="Eurostile"/>
        <family val="0"/>
      </rPr>
      <t>Eq. 2</t>
    </r>
    <r>
      <rPr>
        <sz val="12"/>
        <rFont val="Eurostile"/>
        <family val="0"/>
      </rPr>
      <t>), the concentration of each sample can be determined.</t>
    </r>
  </si>
  <si>
    <t>ng/mL x 9.005 = nmole/L (nM)</t>
  </si>
  <si>
    <t>E.g. 1.0 ng/mL = 9 nM</t>
  </si>
  <si>
    <t>To convert mass based concentration of Histamine into molarity, the following equation can be used:</t>
  </si>
  <si>
    <t>3)</t>
  </si>
  <si>
    <t>4)</t>
  </si>
  <si>
    <t>5)</t>
  </si>
  <si>
    <t>6)</t>
  </si>
  <si>
    <t>7)</t>
  </si>
  <si>
    <t>8)</t>
  </si>
  <si>
    <t>9)</t>
  </si>
  <si>
    <t xml:space="preserve">If the samples were diluted, the concentration determined must be multiplied by the dilution factor. </t>
  </si>
  <si>
    <r>
      <t>Find the percent of maximal binding and the logit function (</t>
    </r>
    <r>
      <rPr>
        <i/>
        <sz val="12"/>
        <rFont val="Eurostile"/>
        <family val="0"/>
      </rPr>
      <t>Eq. 1</t>
    </r>
    <r>
      <rPr>
        <sz val="12"/>
        <rFont val="Eurostile"/>
        <family val="0"/>
      </rPr>
      <t>) of each sample.</t>
    </r>
  </si>
  <si>
    <r>
      <t>y</t>
    </r>
    <r>
      <rPr>
        <sz val="12"/>
        <rFont val="Eurostile"/>
        <family val="0"/>
      </rPr>
      <t xml:space="preserve"> = logit</t>
    </r>
  </si>
  <si>
    <r>
      <t>m</t>
    </r>
    <r>
      <rPr>
        <sz val="12"/>
        <rFont val="Eurostile"/>
        <family val="0"/>
      </rPr>
      <t xml:space="preserve"> = slope</t>
    </r>
  </si>
  <si>
    <r>
      <t>x</t>
    </r>
    <r>
      <rPr>
        <sz val="12"/>
        <rFont val="Eurostile"/>
        <family val="0"/>
      </rPr>
      <t xml:space="preserve"> = Histamine Conc.</t>
    </r>
  </si>
  <si>
    <r>
      <t>b</t>
    </r>
    <r>
      <rPr>
        <sz val="12"/>
        <rFont val="Eurostile"/>
        <family val="0"/>
      </rPr>
      <t xml:space="preserve"> = y-intercept</t>
    </r>
  </si>
  <si>
    <t xml:space="preserve">Find the percent of maximal binding (%B/B0 value).  To do this, divide the averages of each standard absorbance value (now known as B1 through B7) by the B0 absorbance value and multiply by 100 to achieve percentages.  </t>
  </si>
  <si>
    <t>Transform the ratio into a logit function using the following equation:</t>
  </si>
  <si>
    <t>Eq. 1</t>
  </si>
  <si>
    <t>S1</t>
  </si>
  <si>
    <t>S2</t>
  </si>
  <si>
    <t>S3</t>
  </si>
  <si>
    <t>S4</t>
  </si>
  <si>
    <t>S5</t>
  </si>
  <si>
    <t>Average</t>
  </si>
  <si>
    <t>%CV</t>
  </si>
  <si>
    <t>%B/B0</t>
  </si>
  <si>
    <t xml:space="preserve">Slope (m) = </t>
  </si>
  <si>
    <t xml:space="preserve">Intercept = </t>
  </si>
  <si>
    <t xml:space="preserve">Equation = </t>
  </si>
  <si>
    <t>OD1</t>
  </si>
  <si>
    <t>OD2</t>
  </si>
  <si>
    <t>Sample #:</t>
  </si>
  <si>
    <t>Standard #</t>
  </si>
  <si>
    <t>Histamine [ng/mL]</t>
  </si>
  <si>
    <t xml:space="preserve">y = </t>
  </si>
  <si>
    <t>LOGIT</t>
  </si>
  <si>
    <t>B0</t>
  </si>
  <si>
    <t>Equation Form:</t>
  </si>
  <si>
    <t>Equation Form for x:</t>
  </si>
  <si>
    <t>x = e^((y - b) / m)</t>
  </si>
  <si>
    <t>y = m Ln(x) + b</t>
  </si>
  <si>
    <r>
      <t>R</t>
    </r>
    <r>
      <rPr>
        <vertAlign val="superscript"/>
        <sz val="12"/>
        <color indexed="17"/>
        <rFont val="Eurostile"/>
        <family val="0"/>
      </rPr>
      <t>2</t>
    </r>
    <r>
      <rPr>
        <sz val="12"/>
        <color indexed="17"/>
        <rFont val="Eurostile"/>
        <family val="0"/>
      </rPr>
      <t xml:space="preserve"> =   </t>
    </r>
  </si>
  <si>
    <t>ng/mL</t>
  </si>
  <si>
    <t xml:space="preserve">50% B/B0 = </t>
  </si>
  <si>
    <t xml:space="preserve">y =  Ln(x) + </t>
  </si>
  <si>
    <t>x = e^((y + ) /)</t>
  </si>
  <si>
    <t>Std Dev</t>
  </si>
  <si>
    <t>1)</t>
  </si>
  <si>
    <t>2)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</si>
</sst>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"/>
    <numFmt numFmtId="173" formatCode="0.00000000000"/>
    <numFmt numFmtId="174" formatCode="0.000000000000"/>
  </numFmts>
  <fonts count="22">
    <font>
      <sz val="12"/>
      <name val="Eurostile"/>
      <family val="0"/>
    </font>
    <font>
      <b/>
      <sz val="12"/>
      <name val="Eurostile"/>
      <family val="0"/>
    </font>
    <font>
      <i/>
      <sz val="12"/>
      <name val="Eurostile"/>
      <family val="0"/>
    </font>
    <font>
      <b/>
      <i/>
      <sz val="12"/>
      <name val="Eurostile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2"/>
      <name val="Eurostile"/>
      <family val="0"/>
    </font>
    <font>
      <sz val="8"/>
      <name val="Eurostile"/>
      <family val="0"/>
    </font>
    <font>
      <b/>
      <sz val="10"/>
      <name val="Eurostile"/>
      <family val="0"/>
    </font>
    <font>
      <sz val="12"/>
      <color indexed="12"/>
      <name val="Eurostile"/>
      <family val="0"/>
    </font>
    <font>
      <sz val="12"/>
      <color indexed="10"/>
      <name val="Eurostile"/>
      <family val="0"/>
    </font>
    <font>
      <sz val="12"/>
      <color indexed="17"/>
      <name val="Eurostile"/>
      <family val="0"/>
    </font>
    <font>
      <sz val="12"/>
      <color indexed="20"/>
      <name val="Eurostile"/>
      <family val="0"/>
    </font>
    <font>
      <b/>
      <sz val="12"/>
      <color indexed="17"/>
      <name val="Eurostile"/>
      <family val="0"/>
    </font>
    <font>
      <b/>
      <sz val="12"/>
      <color indexed="10"/>
      <name val="Eurostile"/>
      <family val="0"/>
    </font>
    <font>
      <b/>
      <sz val="12"/>
      <color indexed="12"/>
      <name val="Eurostile"/>
      <family val="0"/>
    </font>
    <font>
      <b/>
      <sz val="12"/>
      <color indexed="21"/>
      <name val="Eurostile"/>
      <family val="0"/>
    </font>
    <font>
      <sz val="12"/>
      <color indexed="21"/>
      <name val="Eurostile"/>
      <family val="0"/>
    </font>
    <font>
      <vertAlign val="superscript"/>
      <sz val="12"/>
      <color indexed="17"/>
      <name val="Eurostile"/>
      <family val="0"/>
    </font>
    <font>
      <b/>
      <sz val="13.75"/>
      <name val="Eurostile"/>
      <family val="0"/>
    </font>
    <font>
      <b/>
      <sz val="14"/>
      <name val="Eurostil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170" fontId="14" fillId="0" borderId="0" xfId="0" applyNumberFormat="1" applyFont="1" applyBorder="1" applyAlignment="1">
      <alignment horizontal="center"/>
    </xf>
    <xf numFmtId="170" fontId="12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16" fillId="0" borderId="1" xfId="0" applyFont="1" applyBorder="1" applyAlignment="1">
      <alignment horizontal="right"/>
    </xf>
    <xf numFmtId="2" fontId="10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right"/>
    </xf>
    <xf numFmtId="170" fontId="11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170" fontId="0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orkbook2 Chart 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Eurostile"/>
                <a:ea typeface="Eurostile"/>
                <a:cs typeface="Eurostile"/>
              </a:rPr>
              <a:t>EA31 - Histamine 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Standards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'Calculation Template'!$B$6:$B$10</c:f>
              <c:numCache/>
            </c:numRef>
          </c:xVal>
          <c:yVal>
            <c:numRef>
              <c:f>'Calculation Template'!$I$6:$I$10</c:f>
              <c:numCache/>
            </c:numRef>
          </c:yVal>
          <c:smooth val="0"/>
        </c:ser>
        <c:axId val="63896122"/>
        <c:axId val="38194187"/>
      </c:scatterChart>
      <c:valAx>
        <c:axId val="6389612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Eurostile"/>
                    <a:ea typeface="Eurostile"/>
                    <a:cs typeface="Eurostile"/>
                  </a:rPr>
                  <a:t>Histamine [ng/mL]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94187"/>
        <c:crosses val="autoZero"/>
        <c:crossBetween val="midCat"/>
        <c:dispUnits/>
      </c:valAx>
      <c:valAx>
        <c:axId val="38194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Eurostile"/>
                    <a:ea typeface="Eurostile"/>
                    <a:cs typeface="Eurostile"/>
                  </a:rPr>
                  <a:t>LOGIT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9612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Eurostile"/>
          <a:ea typeface="Eurostile"/>
          <a:cs typeface="Eurostil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77</xdr:row>
      <xdr:rowOff>76200</xdr:rowOff>
    </xdr:from>
    <xdr:to>
      <xdr:col>11</xdr:col>
      <xdr:colOff>666750</xdr:colOff>
      <xdr:row>108</xdr:row>
      <xdr:rowOff>76200</xdr:rowOff>
    </xdr:to>
    <xdr:graphicFrame>
      <xdr:nvGraphicFramePr>
        <xdr:cNvPr id="1" name="Chart 1"/>
        <xdr:cNvGraphicFramePr/>
      </xdr:nvGraphicFramePr>
      <xdr:xfrm>
        <a:off x="133350" y="12630150"/>
        <a:ext cx="91154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"/>
    </sheetView>
  </sheetViews>
  <sheetFormatPr defaultColWidth="11.19921875" defaultRowHeight="15"/>
  <cols>
    <col min="1" max="1" width="3.3984375" style="0" customWidth="1"/>
    <col min="5" max="5" width="11.296875" style="0" bestFit="1" customWidth="1"/>
  </cols>
  <sheetData>
    <row r="1" ht="15">
      <c r="A1" s="48" t="s">
        <v>0</v>
      </c>
    </row>
    <row r="2" spans="1:5" ht="12.75">
      <c r="A2" s="4"/>
      <c r="B2" s="4"/>
      <c r="C2" s="4"/>
      <c r="D2" s="4"/>
      <c r="E2" s="4"/>
    </row>
    <row r="3" spans="1:9" ht="12.75">
      <c r="A3" s="4" t="s">
        <v>61</v>
      </c>
      <c r="B3" s="56" t="s">
        <v>1</v>
      </c>
      <c r="C3" s="57"/>
      <c r="D3" s="57"/>
      <c r="E3" s="57"/>
      <c r="F3" s="57"/>
      <c r="G3" s="57"/>
      <c r="H3" s="57"/>
      <c r="I3" s="57"/>
    </row>
    <row r="4" spans="1:9" ht="12.75">
      <c r="A4" s="4"/>
      <c r="B4" s="57"/>
      <c r="C4" s="57"/>
      <c r="D4" s="57"/>
      <c r="E4" s="57"/>
      <c r="F4" s="57"/>
      <c r="G4" s="57"/>
      <c r="H4" s="57"/>
      <c r="I4" s="57"/>
    </row>
    <row r="5" spans="1:5" ht="12.75">
      <c r="A5" s="4"/>
      <c r="B5" s="51"/>
      <c r="C5" s="4"/>
      <c r="D5" s="4"/>
      <c r="E5" s="4"/>
    </row>
    <row r="6" spans="1:5" ht="12.75">
      <c r="A6" s="4" t="s">
        <v>62</v>
      </c>
      <c r="B6" s="51" t="s">
        <v>2</v>
      </c>
      <c r="C6" s="4"/>
      <c r="D6" s="4"/>
      <c r="E6" s="4"/>
    </row>
    <row r="7" spans="1:5" ht="12.75">
      <c r="A7" s="4"/>
      <c r="B7" s="51"/>
      <c r="C7" s="4"/>
      <c r="D7" s="4"/>
      <c r="E7" s="4"/>
    </row>
    <row r="8" spans="1:10" ht="12.75">
      <c r="A8" s="4" t="s">
        <v>16</v>
      </c>
      <c r="B8" s="56" t="s">
        <v>29</v>
      </c>
      <c r="C8" s="57"/>
      <c r="D8" s="57"/>
      <c r="E8" s="57"/>
      <c r="F8" s="57"/>
      <c r="G8" s="57"/>
      <c r="H8" s="57"/>
      <c r="I8" s="57"/>
      <c r="J8" s="49"/>
    </row>
    <row r="9" spans="1:10" ht="12.75">
      <c r="A9" s="4"/>
      <c r="B9" s="57"/>
      <c r="C9" s="57"/>
      <c r="D9" s="57"/>
      <c r="E9" s="57"/>
      <c r="F9" s="57"/>
      <c r="G9" s="57"/>
      <c r="H9" s="57"/>
      <c r="I9" s="57"/>
      <c r="J9" s="49"/>
    </row>
    <row r="10" spans="1:10" ht="12.75">
      <c r="A10" s="4"/>
      <c r="B10" s="49"/>
      <c r="C10" s="49"/>
      <c r="D10" s="49"/>
      <c r="E10" s="49"/>
      <c r="F10" s="49"/>
      <c r="G10" s="49"/>
      <c r="H10" s="49"/>
      <c r="I10" s="49"/>
      <c r="J10" s="49"/>
    </row>
    <row r="11" spans="1:5" ht="12.75">
      <c r="A11" s="4" t="s">
        <v>17</v>
      </c>
      <c r="B11" t="s">
        <v>30</v>
      </c>
      <c r="E11" s="4"/>
    </row>
    <row r="12" spans="1:5" ht="15">
      <c r="A12" s="4"/>
      <c r="E12" s="4"/>
    </row>
    <row r="13" spans="1:5" ht="15">
      <c r="A13" s="4"/>
      <c r="E13" s="53" t="s">
        <v>31</v>
      </c>
    </row>
    <row r="14" spans="1:5" ht="15">
      <c r="A14" s="4"/>
      <c r="E14" s="4"/>
    </row>
    <row r="15" spans="1:5" ht="15">
      <c r="A15" s="4"/>
      <c r="E15" s="4"/>
    </row>
    <row r="16" spans="1:10" ht="12.75">
      <c r="A16" s="4" t="s">
        <v>18</v>
      </c>
      <c r="B16" s="56" t="s">
        <v>3</v>
      </c>
      <c r="C16" s="58"/>
      <c r="D16" s="58"/>
      <c r="E16" s="58"/>
      <c r="F16" s="58"/>
      <c r="G16" s="58"/>
      <c r="H16" s="58"/>
      <c r="I16" s="58"/>
      <c r="J16" s="50"/>
    </row>
    <row r="17" spans="1:10" ht="12.75">
      <c r="A17" s="4"/>
      <c r="B17" s="58"/>
      <c r="C17" s="58"/>
      <c r="D17" s="58"/>
      <c r="E17" s="58"/>
      <c r="F17" s="58"/>
      <c r="G17" s="58"/>
      <c r="H17" s="58"/>
      <c r="I17" s="58"/>
      <c r="J17" s="50"/>
    </row>
    <row r="18" spans="1:10" ht="12.75">
      <c r="A18" s="4"/>
      <c r="B18" s="58"/>
      <c r="C18" s="58"/>
      <c r="D18" s="58"/>
      <c r="E18" s="58"/>
      <c r="F18" s="58"/>
      <c r="G18" s="58"/>
      <c r="H18" s="58"/>
      <c r="I18" s="58"/>
      <c r="J18" s="50"/>
    </row>
    <row r="19" spans="4:8" ht="12.75">
      <c r="D19" s="54" t="s">
        <v>25</v>
      </c>
      <c r="E19" s="54" t="s">
        <v>26</v>
      </c>
      <c r="F19" s="59" t="s">
        <v>27</v>
      </c>
      <c r="G19" s="60"/>
      <c r="H19" s="54" t="s">
        <v>28</v>
      </c>
    </row>
    <row r="20" spans="4:8" ht="12.75">
      <c r="D20" s="52"/>
      <c r="E20" s="52"/>
      <c r="F20" s="52"/>
      <c r="G20" s="52"/>
      <c r="H20" s="52"/>
    </row>
    <row r="21" ht="15">
      <c r="B21" t="s">
        <v>10</v>
      </c>
    </row>
    <row r="22" ht="15">
      <c r="E22" s="55" t="s">
        <v>11</v>
      </c>
    </row>
    <row r="23" ht="15">
      <c r="F23" s="54"/>
    </row>
    <row r="24" ht="12.75">
      <c r="E24" s="53"/>
    </row>
    <row r="25" spans="1:2" ht="12.75">
      <c r="A25" t="s">
        <v>19</v>
      </c>
      <c r="B25" s="51" t="s">
        <v>24</v>
      </c>
    </row>
    <row r="26" ht="12.75">
      <c r="B26" s="51"/>
    </row>
    <row r="27" spans="1:10" ht="12.75">
      <c r="A27" t="s">
        <v>20</v>
      </c>
      <c r="B27" s="51" t="s">
        <v>12</v>
      </c>
      <c r="C27" s="50"/>
      <c r="D27" s="50"/>
      <c r="E27" s="50"/>
      <c r="F27" s="50"/>
      <c r="G27" s="50"/>
      <c r="H27" s="50"/>
      <c r="I27" s="50"/>
      <c r="J27" s="50"/>
    </row>
    <row r="28" spans="2:10" ht="12.75">
      <c r="B28" s="51"/>
      <c r="C28" s="50"/>
      <c r="D28" s="50"/>
      <c r="E28" s="50"/>
      <c r="F28" s="50"/>
      <c r="G28" s="50"/>
      <c r="H28" s="50"/>
      <c r="I28" s="50"/>
      <c r="J28" s="50"/>
    </row>
    <row r="29" spans="1:10" ht="12.75">
      <c r="A29" t="s">
        <v>21</v>
      </c>
      <c r="B29" s="51" t="s">
        <v>23</v>
      </c>
      <c r="C29" s="50"/>
      <c r="D29" s="50"/>
      <c r="E29" s="50"/>
      <c r="F29" s="50"/>
      <c r="G29" s="50"/>
      <c r="H29" s="50"/>
      <c r="I29" s="50"/>
      <c r="J29" s="50"/>
    </row>
    <row r="30" spans="2:10" ht="12.75">
      <c r="B30" s="51"/>
      <c r="C30" s="50"/>
      <c r="D30" s="50"/>
      <c r="E30" s="50"/>
      <c r="F30" s="50"/>
      <c r="G30" s="50"/>
      <c r="H30" s="50"/>
      <c r="I30" s="50"/>
      <c r="J30" s="50"/>
    </row>
    <row r="31" spans="1:4" ht="12.75">
      <c r="A31" t="s">
        <v>22</v>
      </c>
      <c r="B31" s="51" t="s">
        <v>15</v>
      </c>
      <c r="C31" s="4"/>
      <c r="D31" s="4"/>
    </row>
    <row r="32" spans="3:4" ht="12.75">
      <c r="C32" s="4" t="s">
        <v>13</v>
      </c>
      <c r="D32" s="4"/>
    </row>
    <row r="33" spans="3:4" ht="12.75">
      <c r="C33" s="53" t="s">
        <v>14</v>
      </c>
      <c r="D33" s="4"/>
    </row>
    <row r="34" spans="3:4" ht="12.75">
      <c r="C34" s="4"/>
      <c r="D34" s="4"/>
    </row>
    <row r="35" spans="3:4" ht="12.75">
      <c r="C35" s="4"/>
      <c r="D35" s="4"/>
    </row>
  </sheetData>
  <mergeCells count="4">
    <mergeCell ref="B3:I4"/>
    <mergeCell ref="B8:I9"/>
    <mergeCell ref="B16:I18"/>
    <mergeCell ref="F19:G19"/>
  </mergeCells>
  <printOptions/>
  <pageMargins left="0.75" right="0.75" top="1" bottom="1" header="0.5" footer="0.5"/>
  <pageSetup orientation="landscape" paperSize="9"/>
  <legacyDrawing r:id="rId3"/>
  <oleObjects>
    <oleObject progId="Equation.3" shapeId="526698" r:id="rId1"/>
    <oleObject progId="Equation.3" shapeId="5461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C6" sqref="C6"/>
    </sheetView>
  </sheetViews>
  <sheetFormatPr defaultColWidth="11.19921875" defaultRowHeight="15"/>
  <cols>
    <col min="1" max="1" width="15.09765625" style="2" customWidth="1"/>
    <col min="2" max="2" width="8.296875" style="2" customWidth="1"/>
    <col min="3" max="9" width="7.296875" style="2" bestFit="1" customWidth="1"/>
    <col min="10" max="10" width="8.296875" style="2" customWidth="1"/>
    <col min="11" max="11" width="7.296875" style="2" bestFit="1" customWidth="1"/>
    <col min="12" max="12" width="8.3984375" style="2" customWidth="1"/>
    <col min="13" max="13" width="8" style="2" customWidth="1"/>
    <col min="14" max="16384" width="7.59765625" style="2" customWidth="1"/>
  </cols>
  <sheetData>
    <row r="1" ht="15">
      <c r="A1" s="48" t="s">
        <v>4</v>
      </c>
    </row>
    <row r="3" spans="1:11" ht="12.75" customHeight="1">
      <c r="A3" s="65" t="s">
        <v>46</v>
      </c>
      <c r="B3" s="67" t="s">
        <v>47</v>
      </c>
      <c r="C3" s="65" t="s">
        <v>43</v>
      </c>
      <c r="D3" s="65" t="s">
        <v>44</v>
      </c>
      <c r="E3" s="67" t="s">
        <v>37</v>
      </c>
      <c r="F3" s="67" t="s">
        <v>60</v>
      </c>
      <c r="G3" s="67" t="s">
        <v>38</v>
      </c>
      <c r="H3" s="69" t="s">
        <v>39</v>
      </c>
      <c r="I3" s="61" t="s">
        <v>49</v>
      </c>
      <c r="J3" s="63" t="s">
        <v>47</v>
      </c>
      <c r="K3" s="40"/>
    </row>
    <row r="4" spans="1:11" ht="13.5" thickBot="1">
      <c r="A4" s="66"/>
      <c r="B4" s="68"/>
      <c r="C4" s="66"/>
      <c r="D4" s="66"/>
      <c r="E4" s="68"/>
      <c r="F4" s="68"/>
      <c r="G4" s="68"/>
      <c r="H4" s="70"/>
      <c r="I4" s="62"/>
      <c r="J4" s="64"/>
      <c r="K4" s="40"/>
    </row>
    <row r="5" spans="1:11" ht="12.75">
      <c r="A5" s="11" t="s">
        <v>50</v>
      </c>
      <c r="B5" s="11">
        <v>0</v>
      </c>
      <c r="C5" s="12"/>
      <c r="D5" s="12"/>
      <c r="E5" s="13" t="e">
        <f>AVERAGE(C5:D5)</f>
        <v>#DIV/0!</v>
      </c>
      <c r="F5" s="21" t="e">
        <f>STDEV(C5:D5)</f>
        <v>#DIV/0!</v>
      </c>
      <c r="G5" s="14" t="e">
        <f aca="true" t="shared" si="0" ref="G5:G10">(F5/E5)*100</f>
        <v>#DIV/0!</v>
      </c>
      <c r="H5" s="15" t="e">
        <f aca="true" t="shared" si="1" ref="H5:H10">(E5/$E$5)*100</f>
        <v>#DIV/0!</v>
      </c>
      <c r="I5" s="16"/>
      <c r="J5" s="17"/>
      <c r="K5" s="23"/>
    </row>
    <row r="6" spans="1:11" ht="12.75">
      <c r="A6" s="11" t="s">
        <v>32</v>
      </c>
      <c r="B6" s="11">
        <v>2.5</v>
      </c>
      <c r="C6" s="12"/>
      <c r="D6" s="12"/>
      <c r="E6" s="13" t="e">
        <f>AVERAGE(C6:D6)</f>
        <v>#DIV/0!</v>
      </c>
      <c r="F6" s="21" t="e">
        <f>STDEV(C6:D6)</f>
        <v>#DIV/0!</v>
      </c>
      <c r="G6" s="14" t="e">
        <f t="shared" si="0"/>
        <v>#DIV/0!</v>
      </c>
      <c r="H6" s="15" t="e">
        <f t="shared" si="1"/>
        <v>#DIV/0!</v>
      </c>
      <c r="I6" s="45" t="e">
        <f>LN(H6/(100-H6))</f>
        <v>#DIV/0!</v>
      </c>
      <c r="J6" s="46" t="e">
        <f>EXP((I6-$B$75)/$B$74)</f>
        <v>#DIV/0!</v>
      </c>
      <c r="K6" s="24"/>
    </row>
    <row r="7" spans="1:11" ht="12.75">
      <c r="A7" s="11" t="s">
        <v>33</v>
      </c>
      <c r="B7" s="11">
        <v>5</v>
      </c>
      <c r="C7" s="12"/>
      <c r="D7" s="12"/>
      <c r="E7" s="13" t="e">
        <f>AVERAGE(C7:D7)</f>
        <v>#DIV/0!</v>
      </c>
      <c r="F7" s="21" t="e">
        <f>STDEV(C7:D7)</f>
        <v>#DIV/0!</v>
      </c>
      <c r="G7" s="14" t="e">
        <f t="shared" si="0"/>
        <v>#DIV/0!</v>
      </c>
      <c r="H7" s="15" t="e">
        <f t="shared" si="1"/>
        <v>#DIV/0!</v>
      </c>
      <c r="I7" s="45" t="e">
        <f>LN(H7/(100-H7))</f>
        <v>#DIV/0!</v>
      </c>
      <c r="J7" s="46" t="e">
        <f>EXP((I7-$B$75)/$B$74)</f>
        <v>#DIV/0!</v>
      </c>
      <c r="K7" s="24"/>
    </row>
    <row r="8" spans="1:11" ht="12.75">
      <c r="A8" s="11" t="s">
        <v>34</v>
      </c>
      <c r="B8" s="11">
        <v>10</v>
      </c>
      <c r="C8" s="12"/>
      <c r="D8" s="12"/>
      <c r="E8" s="13" t="e">
        <f>AVERAGE(C8:D8)</f>
        <v>#DIV/0!</v>
      </c>
      <c r="F8" s="21" t="e">
        <f>STDEV(C8:D8)</f>
        <v>#DIV/0!</v>
      </c>
      <c r="G8" s="14" t="e">
        <f t="shared" si="0"/>
        <v>#DIV/0!</v>
      </c>
      <c r="H8" s="15" t="e">
        <f t="shared" si="1"/>
        <v>#DIV/0!</v>
      </c>
      <c r="I8" s="45" t="e">
        <f>LN(H8/(100-H8))</f>
        <v>#DIV/0!</v>
      </c>
      <c r="J8" s="46" t="e">
        <f>EXP((I8-$B$75)/$B$74)</f>
        <v>#DIV/0!</v>
      </c>
      <c r="K8" s="24"/>
    </row>
    <row r="9" spans="1:11" ht="12.75">
      <c r="A9" s="11" t="s">
        <v>35</v>
      </c>
      <c r="B9" s="11">
        <v>20</v>
      </c>
      <c r="C9" s="12"/>
      <c r="D9" s="12"/>
      <c r="E9" s="13" t="e">
        <f>AVERAGE(C9:D9)</f>
        <v>#DIV/0!</v>
      </c>
      <c r="F9" s="21" t="e">
        <f>STDEV(C9:D9)</f>
        <v>#DIV/0!</v>
      </c>
      <c r="G9" s="14" t="e">
        <f t="shared" si="0"/>
        <v>#DIV/0!</v>
      </c>
      <c r="H9" s="15" t="e">
        <f t="shared" si="1"/>
        <v>#DIV/0!</v>
      </c>
      <c r="I9" s="45" t="e">
        <f>LN(H9/(100-H9))</f>
        <v>#DIV/0!</v>
      </c>
      <c r="J9" s="46" t="e">
        <f>EXP((I9-$B$75)/$B$74)</f>
        <v>#DIV/0!</v>
      </c>
      <c r="K9" s="24"/>
    </row>
    <row r="10" spans="1:11" ht="12.75">
      <c r="A10" s="11" t="s">
        <v>36</v>
      </c>
      <c r="B10" s="11">
        <v>50</v>
      </c>
      <c r="C10" s="12"/>
      <c r="D10" s="12"/>
      <c r="E10" s="13" t="e">
        <f>AVERAGE(C10:D10)</f>
        <v>#DIV/0!</v>
      </c>
      <c r="F10" s="21" t="e">
        <f>STDEV(C10:D10)</f>
        <v>#DIV/0!</v>
      </c>
      <c r="G10" s="14" t="e">
        <f t="shared" si="0"/>
        <v>#DIV/0!</v>
      </c>
      <c r="H10" s="15" t="e">
        <f t="shared" si="1"/>
        <v>#DIV/0!</v>
      </c>
      <c r="I10" s="45" t="e">
        <f>LN(H10/(100-H10))</f>
        <v>#DIV/0!</v>
      </c>
      <c r="J10" s="46" t="e">
        <f>EXP((I10-$B$75)/$B$74)</f>
        <v>#DIV/0!</v>
      </c>
      <c r="K10" s="24"/>
    </row>
    <row r="11" spans="1:13" s="3" customFormat="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9"/>
      <c r="M11" s="25"/>
    </row>
    <row r="12" spans="1:13" s="3" customFormat="1" ht="12.75">
      <c r="A12" s="26" t="s">
        <v>45</v>
      </c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2">
        <v>10</v>
      </c>
      <c r="L12" s="42"/>
      <c r="M12" s="42"/>
    </row>
    <row r="13" spans="1:13" s="4" customFormat="1" ht="12.75">
      <c r="A13" s="28" t="s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4" customFormat="1" ht="12.75">
      <c r="A14" s="28" t="s">
        <v>43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4" customFormat="1" ht="12.75">
      <c r="A15" s="28" t="s">
        <v>44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s="5" customFormat="1" ht="12.75">
      <c r="A16" s="28" t="s">
        <v>7</v>
      </c>
      <c r="B16" s="14" t="e">
        <f>AVERAGE(B14:B15)</f>
        <v>#DIV/0!</v>
      </c>
      <c r="C16" s="14" t="e">
        <f>AVERAGE(C14:C15)</f>
        <v>#DIV/0!</v>
      </c>
      <c r="D16" s="14" t="e">
        <f>AVERAGE(D14:D15)</f>
        <v>#DIV/0!</v>
      </c>
      <c r="E16" s="14" t="e">
        <f>AVERAGE(E14:E15)</f>
        <v>#DIV/0!</v>
      </c>
      <c r="F16" s="14" t="e">
        <f>AVERAGE(F14:F15)</f>
        <v>#DIV/0!</v>
      </c>
      <c r="G16" s="14" t="e">
        <f>AVERAGE(G14:G15)</f>
        <v>#DIV/0!</v>
      </c>
      <c r="H16" s="14" t="e">
        <f>AVERAGE(H14:H15)</f>
        <v>#DIV/0!</v>
      </c>
      <c r="I16" s="14" t="e">
        <f>AVERAGE(I14:I15)</f>
        <v>#DIV/0!</v>
      </c>
      <c r="J16" s="14" t="e">
        <f>AVERAGE(J14:J15)</f>
        <v>#DIV/0!</v>
      </c>
      <c r="K16" s="14" t="e">
        <f>AVERAGE(K14:K15)</f>
        <v>#DIV/0!</v>
      </c>
      <c r="L16" s="14"/>
      <c r="M16" s="14"/>
    </row>
    <row r="17" spans="1:13" s="5" customFormat="1" ht="12.75">
      <c r="A17" s="27" t="s">
        <v>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4" customFormat="1" ht="12.75">
      <c r="A18" s="28" t="s">
        <v>60</v>
      </c>
      <c r="B18" s="21" t="e">
        <f>STDEV(B14:B15)</f>
        <v>#DIV/0!</v>
      </c>
      <c r="C18" s="21" t="e">
        <f>STDEV(C14:C15)</f>
        <v>#DIV/0!</v>
      </c>
      <c r="D18" s="21" t="e">
        <f>STDEV(D14:D15)</f>
        <v>#DIV/0!</v>
      </c>
      <c r="E18" s="21" t="e">
        <f>STDEV(E14:E15)</f>
        <v>#DIV/0!</v>
      </c>
      <c r="F18" s="21" t="e">
        <f>STDEV(F14:F15)</f>
        <v>#DIV/0!</v>
      </c>
      <c r="G18" s="21" t="e">
        <f>STDEV(G14:G15)</f>
        <v>#DIV/0!</v>
      </c>
      <c r="H18" s="21" t="e">
        <f>STDEV(H14:H15)</f>
        <v>#DIV/0!</v>
      </c>
      <c r="I18" s="21" t="e">
        <f>STDEV(I14:I15)</f>
        <v>#DIV/0!</v>
      </c>
      <c r="J18" s="21" t="e">
        <f>STDEV(J14:J15)</f>
        <v>#DIV/0!</v>
      </c>
      <c r="K18" s="21" t="e">
        <f>STDEV(K14:K15)</f>
        <v>#DIV/0!</v>
      </c>
      <c r="L18" s="21"/>
      <c r="M18" s="21"/>
    </row>
    <row r="19" spans="1:13" s="4" customFormat="1" ht="12.75">
      <c r="A19" s="28" t="s">
        <v>38</v>
      </c>
      <c r="B19" s="14" t="e">
        <f>(B18/B16)*100</f>
        <v>#DIV/0!</v>
      </c>
      <c r="C19" s="14" t="e">
        <f aca="true" t="shared" si="2" ref="C19:K19">(C18/C16)*100</f>
        <v>#DIV/0!</v>
      </c>
      <c r="D19" s="14" t="e">
        <f t="shared" si="2"/>
        <v>#DIV/0!</v>
      </c>
      <c r="E19" s="14" t="e">
        <f t="shared" si="2"/>
        <v>#DIV/0!</v>
      </c>
      <c r="F19" s="14" t="e">
        <f t="shared" si="2"/>
        <v>#DIV/0!</v>
      </c>
      <c r="G19" s="14" t="e">
        <f t="shared" si="2"/>
        <v>#DIV/0!</v>
      </c>
      <c r="H19" s="14" t="e">
        <f t="shared" si="2"/>
        <v>#DIV/0!</v>
      </c>
      <c r="I19" s="14" t="e">
        <f t="shared" si="2"/>
        <v>#DIV/0!</v>
      </c>
      <c r="J19" s="14" t="e">
        <f t="shared" si="2"/>
        <v>#DIV/0!</v>
      </c>
      <c r="K19" s="14" t="e">
        <f t="shared" si="2"/>
        <v>#DIV/0!</v>
      </c>
      <c r="L19" s="14"/>
      <c r="M19" s="14"/>
    </row>
    <row r="20" spans="1:13" s="6" customFormat="1" ht="12.75">
      <c r="A20" s="29" t="s">
        <v>39</v>
      </c>
      <c r="B20" s="15" t="e">
        <f>(B16/$E$5)*100</f>
        <v>#DIV/0!</v>
      </c>
      <c r="C20" s="15" t="e">
        <f aca="true" t="shared" si="3" ref="C20:K20">(C16/$E$5)*100</f>
        <v>#DIV/0!</v>
      </c>
      <c r="D20" s="15" t="e">
        <f t="shared" si="3"/>
        <v>#DIV/0!</v>
      </c>
      <c r="E20" s="15" t="e">
        <f t="shared" si="3"/>
        <v>#DIV/0!</v>
      </c>
      <c r="F20" s="15" t="e">
        <f t="shared" si="3"/>
        <v>#DIV/0!</v>
      </c>
      <c r="G20" s="15" t="e">
        <f t="shared" si="3"/>
        <v>#DIV/0!</v>
      </c>
      <c r="H20" s="15" t="e">
        <f t="shared" si="3"/>
        <v>#DIV/0!</v>
      </c>
      <c r="I20" s="15" t="e">
        <f t="shared" si="3"/>
        <v>#DIV/0!</v>
      </c>
      <c r="J20" s="15" t="e">
        <f t="shared" si="3"/>
        <v>#DIV/0!</v>
      </c>
      <c r="K20" s="15" t="e">
        <f t="shared" si="3"/>
        <v>#DIV/0!</v>
      </c>
      <c r="L20" s="15"/>
      <c r="M20" s="15"/>
    </row>
    <row r="21" spans="1:13" s="1" customFormat="1" ht="12.75">
      <c r="A21" s="30" t="s">
        <v>49</v>
      </c>
      <c r="B21" s="45" t="e">
        <f>LN(B20/(100-B20))</f>
        <v>#DIV/0!</v>
      </c>
      <c r="C21" s="45" t="e">
        <f aca="true" t="shared" si="4" ref="C21:K21">LN(C20/(100-C20))</f>
        <v>#DIV/0!</v>
      </c>
      <c r="D21" s="45" t="e">
        <f t="shared" si="4"/>
        <v>#DIV/0!</v>
      </c>
      <c r="E21" s="45" t="e">
        <f t="shared" si="4"/>
        <v>#DIV/0!</v>
      </c>
      <c r="F21" s="45" t="e">
        <f t="shared" si="4"/>
        <v>#DIV/0!</v>
      </c>
      <c r="G21" s="45" t="e">
        <f t="shared" si="4"/>
        <v>#DIV/0!</v>
      </c>
      <c r="H21" s="45" t="e">
        <f t="shared" si="4"/>
        <v>#DIV/0!</v>
      </c>
      <c r="I21" s="45" t="e">
        <f t="shared" si="4"/>
        <v>#DIV/0!</v>
      </c>
      <c r="J21" s="45" t="e">
        <f t="shared" si="4"/>
        <v>#DIV/0!</v>
      </c>
      <c r="K21" s="45" t="e">
        <f t="shared" si="4"/>
        <v>#DIV/0!</v>
      </c>
      <c r="L21" s="45"/>
      <c r="M21" s="45"/>
    </row>
    <row r="22" spans="1:13" s="7" customFormat="1" ht="12.75">
      <c r="A22" s="31" t="s">
        <v>47</v>
      </c>
      <c r="B22" s="46" t="e">
        <f>EXP((B21-$B$75)/$B$74)</f>
        <v>#DIV/0!</v>
      </c>
      <c r="C22" s="46" t="e">
        <f>EXP((C21-$B$75)/$B$74)</f>
        <v>#DIV/0!</v>
      </c>
      <c r="D22" s="46" t="e">
        <f>EXP((D21-$B$75)/$B$74)</f>
        <v>#DIV/0!</v>
      </c>
      <c r="E22" s="46" t="e">
        <f>EXP((E21-$B$75)/$B$74)</f>
        <v>#DIV/0!</v>
      </c>
      <c r="F22" s="46" t="e">
        <f>EXP((F21-$B$75)/$B$74)</f>
        <v>#DIV/0!</v>
      </c>
      <c r="G22" s="46" t="e">
        <f>EXP((G21-$B$75)/$B$74)</f>
        <v>#DIV/0!</v>
      </c>
      <c r="H22" s="46" t="e">
        <f>EXP((H21-$B$75)/$B$74)</f>
        <v>#DIV/0!</v>
      </c>
      <c r="I22" s="46" t="e">
        <f>EXP((I21-$B$75)/$B$74)</f>
        <v>#DIV/0!</v>
      </c>
      <c r="J22" s="46" t="e">
        <f>EXP((J21-$B$75)/$B$74)</f>
        <v>#DIV/0!</v>
      </c>
      <c r="K22" s="46" t="e">
        <f>EXP((K21-$B$75)/$B$74)</f>
        <v>#DIV/0!</v>
      </c>
      <c r="L22" s="46"/>
      <c r="M22" s="46"/>
    </row>
    <row r="23" spans="1:13" s="8" customFormat="1" ht="12.75">
      <c r="A23" s="3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28" t="s">
        <v>45</v>
      </c>
      <c r="B24" s="43">
        <v>11</v>
      </c>
      <c r="C24" s="43">
        <v>12</v>
      </c>
      <c r="D24" s="43">
        <v>13</v>
      </c>
      <c r="E24" s="44">
        <v>14</v>
      </c>
      <c r="F24" s="44">
        <v>15</v>
      </c>
      <c r="G24" s="44">
        <v>16</v>
      </c>
      <c r="H24" s="44">
        <v>17</v>
      </c>
      <c r="I24" s="44">
        <v>18</v>
      </c>
      <c r="J24" s="44">
        <v>19</v>
      </c>
      <c r="K24" s="44">
        <v>20</v>
      </c>
      <c r="L24" s="44"/>
      <c r="M24" s="44"/>
    </row>
    <row r="25" spans="1:13" s="4" customFormat="1" ht="12.75">
      <c r="A25" s="28" t="s">
        <v>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s="4" customFormat="1" ht="12.75">
      <c r="A26" s="28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4" customFormat="1" ht="12.75">
      <c r="A27" s="28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5" customFormat="1" ht="12.75">
      <c r="A28" s="28" t="s">
        <v>7</v>
      </c>
      <c r="B28" s="14" t="e">
        <f>AVERAGE(B26:B27)</f>
        <v>#DIV/0!</v>
      </c>
      <c r="C28" s="14" t="e">
        <f>AVERAGE(C26:C27)</f>
        <v>#DIV/0!</v>
      </c>
      <c r="D28" s="14" t="e">
        <f>AVERAGE(D26:D27)</f>
        <v>#DIV/0!</v>
      </c>
      <c r="E28" s="14" t="e">
        <f>AVERAGE(E26:E27)</f>
        <v>#DIV/0!</v>
      </c>
      <c r="F28" s="14" t="e">
        <f>AVERAGE(F26:F27)</f>
        <v>#DIV/0!</v>
      </c>
      <c r="G28" s="14" t="e">
        <f>AVERAGE(G26:G27)</f>
        <v>#DIV/0!</v>
      </c>
      <c r="H28" s="14" t="e">
        <f>AVERAGE(H26:H27)</f>
        <v>#DIV/0!</v>
      </c>
      <c r="I28" s="14" t="e">
        <f>AVERAGE(I26:I27)</f>
        <v>#DIV/0!</v>
      </c>
      <c r="J28" s="14" t="e">
        <f>AVERAGE(J26:J27)</f>
        <v>#DIV/0!</v>
      </c>
      <c r="K28" s="14" t="e">
        <f>AVERAGE(K26:K27)</f>
        <v>#DIV/0!</v>
      </c>
      <c r="L28" s="14"/>
      <c r="M28" s="14"/>
    </row>
    <row r="29" spans="1:13" s="5" customFormat="1" ht="12.75">
      <c r="A29" s="27" t="s">
        <v>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s="4" customFormat="1" ht="12.75">
      <c r="A30" s="28" t="s">
        <v>60</v>
      </c>
      <c r="B30" s="20" t="e">
        <f>STDEV(B26:B27)</f>
        <v>#DIV/0!</v>
      </c>
      <c r="C30" s="20" t="e">
        <f>STDEV(C26:C27)</f>
        <v>#DIV/0!</v>
      </c>
      <c r="D30" s="20" t="e">
        <f>STDEV(D26:D27)</f>
        <v>#DIV/0!</v>
      </c>
      <c r="E30" s="20" t="e">
        <f>STDEV(E26:E27)</f>
        <v>#DIV/0!</v>
      </c>
      <c r="F30" s="20" t="e">
        <f>STDEV(F26:F27)</f>
        <v>#DIV/0!</v>
      </c>
      <c r="G30" s="20" t="e">
        <f>STDEV(G26:G27)</f>
        <v>#DIV/0!</v>
      </c>
      <c r="H30" s="20" t="e">
        <f>STDEV(H26:H27)</f>
        <v>#DIV/0!</v>
      </c>
      <c r="I30" s="20" t="e">
        <f>STDEV(I26:I27)</f>
        <v>#DIV/0!</v>
      </c>
      <c r="J30" s="20" t="e">
        <f>STDEV(J26:J27)</f>
        <v>#DIV/0!</v>
      </c>
      <c r="K30" s="20" t="e">
        <f>STDEV(K26:K27)</f>
        <v>#DIV/0!</v>
      </c>
      <c r="L30" s="20"/>
      <c r="M30" s="20"/>
    </row>
    <row r="31" spans="1:13" s="4" customFormat="1" ht="12.75">
      <c r="A31" s="28" t="s">
        <v>38</v>
      </c>
      <c r="B31" s="14" t="e">
        <f aca="true" t="shared" si="5" ref="B31:K31">(B30/B28)*100</f>
        <v>#DIV/0!</v>
      </c>
      <c r="C31" s="14" t="e">
        <f t="shared" si="5"/>
        <v>#DIV/0!</v>
      </c>
      <c r="D31" s="14" t="e">
        <f t="shared" si="5"/>
        <v>#DIV/0!</v>
      </c>
      <c r="E31" s="14" t="e">
        <f t="shared" si="5"/>
        <v>#DIV/0!</v>
      </c>
      <c r="F31" s="14" t="e">
        <f t="shared" si="5"/>
        <v>#DIV/0!</v>
      </c>
      <c r="G31" s="14" t="e">
        <f t="shared" si="5"/>
        <v>#DIV/0!</v>
      </c>
      <c r="H31" s="14" t="e">
        <f t="shared" si="5"/>
        <v>#DIV/0!</v>
      </c>
      <c r="I31" s="14" t="e">
        <f t="shared" si="5"/>
        <v>#DIV/0!</v>
      </c>
      <c r="J31" s="14" t="e">
        <f t="shared" si="5"/>
        <v>#DIV/0!</v>
      </c>
      <c r="K31" s="14" t="e">
        <f t="shared" si="5"/>
        <v>#DIV/0!</v>
      </c>
      <c r="L31" s="14"/>
      <c r="M31" s="14"/>
    </row>
    <row r="32" spans="1:13" s="6" customFormat="1" ht="12.75">
      <c r="A32" s="29" t="s">
        <v>39</v>
      </c>
      <c r="B32" s="15" t="e">
        <f>(B28/$E$5)*100</f>
        <v>#DIV/0!</v>
      </c>
      <c r="C32" s="15" t="e">
        <f aca="true" t="shared" si="6" ref="C32:K32">(C28/$E$5)*100</f>
        <v>#DIV/0!</v>
      </c>
      <c r="D32" s="15" t="e">
        <f t="shared" si="6"/>
        <v>#DIV/0!</v>
      </c>
      <c r="E32" s="15" t="e">
        <f t="shared" si="6"/>
        <v>#DIV/0!</v>
      </c>
      <c r="F32" s="15" t="e">
        <f t="shared" si="6"/>
        <v>#DIV/0!</v>
      </c>
      <c r="G32" s="15" t="e">
        <f t="shared" si="6"/>
        <v>#DIV/0!</v>
      </c>
      <c r="H32" s="15" t="e">
        <f t="shared" si="6"/>
        <v>#DIV/0!</v>
      </c>
      <c r="I32" s="15" t="e">
        <f t="shared" si="6"/>
        <v>#DIV/0!</v>
      </c>
      <c r="J32" s="15" t="e">
        <f t="shared" si="6"/>
        <v>#DIV/0!</v>
      </c>
      <c r="K32" s="15" t="e">
        <f t="shared" si="6"/>
        <v>#DIV/0!</v>
      </c>
      <c r="L32" s="15"/>
      <c r="M32" s="15"/>
    </row>
    <row r="33" spans="1:13" s="1" customFormat="1" ht="12.75">
      <c r="A33" s="30" t="s">
        <v>49</v>
      </c>
      <c r="B33" s="45" t="e">
        <f aca="true" t="shared" si="7" ref="B33:G33">LN(B32/(100-B32))</f>
        <v>#DIV/0!</v>
      </c>
      <c r="C33" s="45" t="e">
        <f t="shared" si="7"/>
        <v>#DIV/0!</v>
      </c>
      <c r="D33" s="45" t="e">
        <f t="shared" si="7"/>
        <v>#DIV/0!</v>
      </c>
      <c r="E33" s="45" t="e">
        <f t="shared" si="7"/>
        <v>#DIV/0!</v>
      </c>
      <c r="F33" s="45" t="e">
        <f t="shared" si="7"/>
        <v>#DIV/0!</v>
      </c>
      <c r="G33" s="45" t="e">
        <f t="shared" si="7"/>
        <v>#DIV/0!</v>
      </c>
      <c r="H33" s="45" t="e">
        <f>LN(H32/(100-H32))</f>
        <v>#DIV/0!</v>
      </c>
      <c r="I33" s="45" t="e">
        <f>LN(I32/(100-I32))</f>
        <v>#DIV/0!</v>
      </c>
      <c r="J33" s="45" t="e">
        <f>LN(J32/(100-J32))</f>
        <v>#DIV/0!</v>
      </c>
      <c r="K33" s="45" t="e">
        <f>LN(K32/(100-K32))</f>
        <v>#DIV/0!</v>
      </c>
      <c r="L33" s="45"/>
      <c r="M33" s="45"/>
    </row>
    <row r="34" spans="1:13" s="7" customFormat="1" ht="12.75">
      <c r="A34" s="31" t="s">
        <v>47</v>
      </c>
      <c r="B34" s="46" t="e">
        <f>EXP((B33-$B$75)/$B$74)</f>
        <v>#DIV/0!</v>
      </c>
      <c r="C34" s="46" t="e">
        <f>EXP((C33-$B$75)/$B$74)</f>
        <v>#DIV/0!</v>
      </c>
      <c r="D34" s="46" t="e">
        <f>EXP((D33-$B$75)/$B$74)</f>
        <v>#DIV/0!</v>
      </c>
      <c r="E34" s="46" t="e">
        <f>EXP((E33-$B$75)/$B$74)</f>
        <v>#DIV/0!</v>
      </c>
      <c r="F34" s="46" t="e">
        <f>EXP((F33-$B$75)/$B$74)</f>
        <v>#DIV/0!</v>
      </c>
      <c r="G34" s="46" t="e">
        <f>EXP((G33-$B$75)/$B$74)</f>
        <v>#DIV/0!</v>
      </c>
      <c r="H34" s="46" t="e">
        <f>EXP((H33-$B$75)/$B$74)</f>
        <v>#DIV/0!</v>
      </c>
      <c r="I34" s="46" t="e">
        <f>EXP((I33-$B$75)/$B$74)</f>
        <v>#DIV/0!</v>
      </c>
      <c r="J34" s="46" t="e">
        <f>EXP((J33-$B$75)/$B$74)</f>
        <v>#DIV/0!</v>
      </c>
      <c r="K34" s="46" t="e">
        <f>EXP((K33-$B$75)/$B$74)</f>
        <v>#DIV/0!</v>
      </c>
      <c r="L34" s="46"/>
      <c r="M34" s="46"/>
    </row>
    <row r="35" spans="1:13" s="7" customFormat="1" ht="12.75">
      <c r="A35" s="71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s="7" customFormat="1" ht="12.75">
      <c r="A36" s="28" t="s">
        <v>45</v>
      </c>
      <c r="B36" s="72">
        <v>21</v>
      </c>
      <c r="C36" s="72">
        <v>22</v>
      </c>
      <c r="D36" s="72">
        <v>23</v>
      </c>
      <c r="E36" s="72">
        <v>24</v>
      </c>
      <c r="F36" s="72">
        <v>25</v>
      </c>
      <c r="G36" s="72">
        <v>26</v>
      </c>
      <c r="H36" s="72">
        <v>27</v>
      </c>
      <c r="I36" s="72">
        <v>28</v>
      </c>
      <c r="J36" s="72">
        <v>29</v>
      </c>
      <c r="K36" s="72">
        <v>30</v>
      </c>
      <c r="L36" s="46"/>
      <c r="M36" s="46"/>
    </row>
    <row r="37" spans="1:13" s="7" customFormat="1" ht="12.75">
      <c r="A37" s="28" t="s">
        <v>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46"/>
      <c r="M37" s="46"/>
    </row>
    <row r="38" spans="1:13" s="7" customFormat="1" ht="12.75">
      <c r="A38" s="28" t="s">
        <v>43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46"/>
      <c r="M38" s="46"/>
    </row>
    <row r="39" spans="1:13" s="7" customFormat="1" ht="12.75">
      <c r="A39" s="28" t="s">
        <v>44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46"/>
      <c r="M39" s="46"/>
    </row>
    <row r="40" spans="1:13" s="7" customFormat="1" ht="12.75">
      <c r="A40" s="28" t="s">
        <v>7</v>
      </c>
      <c r="B40" s="73" t="e">
        <v>#DIV/0!</v>
      </c>
      <c r="C40" s="73" t="e">
        <v>#DIV/0!</v>
      </c>
      <c r="D40" s="73" t="e">
        <v>#DIV/0!</v>
      </c>
      <c r="E40" s="73" t="e">
        <v>#DIV/0!</v>
      </c>
      <c r="F40" s="73" t="e">
        <v>#DIV/0!</v>
      </c>
      <c r="G40" s="73" t="e">
        <v>#DIV/0!</v>
      </c>
      <c r="H40" s="73" t="e">
        <v>#DIV/0!</v>
      </c>
      <c r="I40" s="73" t="e">
        <v>#DIV/0!</v>
      </c>
      <c r="J40" s="73" t="e">
        <v>#DIV/0!</v>
      </c>
      <c r="K40" s="73" t="e">
        <v>#DIV/0!</v>
      </c>
      <c r="L40" s="46"/>
      <c r="M40" s="46"/>
    </row>
    <row r="41" spans="1:13" s="7" customFormat="1" ht="12.75">
      <c r="A41" s="27" t="s">
        <v>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46"/>
      <c r="M41" s="46"/>
    </row>
    <row r="42" spans="1:13" s="7" customFormat="1" ht="12.75">
      <c r="A42" s="28" t="s">
        <v>60</v>
      </c>
      <c r="B42" s="75" t="e">
        <v>#DIV/0!</v>
      </c>
      <c r="C42" s="75" t="e">
        <v>#DIV/0!</v>
      </c>
      <c r="D42" s="75" t="e">
        <v>#DIV/0!</v>
      </c>
      <c r="E42" s="75" t="e">
        <v>#DIV/0!</v>
      </c>
      <c r="F42" s="75" t="e">
        <v>#DIV/0!</v>
      </c>
      <c r="G42" s="75" t="e">
        <v>#DIV/0!</v>
      </c>
      <c r="H42" s="75" t="e">
        <v>#DIV/0!</v>
      </c>
      <c r="I42" s="75" t="e">
        <v>#DIV/0!</v>
      </c>
      <c r="J42" s="75" t="e">
        <v>#DIV/0!</v>
      </c>
      <c r="K42" s="75" t="e">
        <v>#DIV/0!</v>
      </c>
      <c r="L42" s="46"/>
      <c r="M42" s="46"/>
    </row>
    <row r="43" spans="1:13" s="7" customFormat="1" ht="12.75">
      <c r="A43" s="28" t="s">
        <v>38</v>
      </c>
      <c r="B43" s="73" t="e">
        <v>#DIV/0!</v>
      </c>
      <c r="C43" s="73" t="e">
        <v>#DIV/0!</v>
      </c>
      <c r="D43" s="73" t="e">
        <v>#DIV/0!</v>
      </c>
      <c r="E43" s="73" t="e">
        <v>#DIV/0!</v>
      </c>
      <c r="F43" s="73" t="e">
        <v>#DIV/0!</v>
      </c>
      <c r="G43" s="73" t="e">
        <v>#DIV/0!</v>
      </c>
      <c r="H43" s="73" t="e">
        <v>#DIV/0!</v>
      </c>
      <c r="I43" s="73" t="e">
        <v>#DIV/0!</v>
      </c>
      <c r="J43" s="73" t="e">
        <v>#DIV/0!</v>
      </c>
      <c r="K43" s="73" t="e">
        <v>#DIV/0!</v>
      </c>
      <c r="L43" s="46"/>
      <c r="M43" s="46"/>
    </row>
    <row r="44" spans="1:13" s="7" customFormat="1" ht="12.75">
      <c r="A44" s="76" t="s">
        <v>39</v>
      </c>
      <c r="B44" s="77" t="e">
        <v>#DIV/0!</v>
      </c>
      <c r="C44" s="77" t="e">
        <v>#DIV/0!</v>
      </c>
      <c r="D44" s="77" t="e">
        <v>#DIV/0!</v>
      </c>
      <c r="E44" s="77" t="e">
        <v>#DIV/0!</v>
      </c>
      <c r="F44" s="77" t="e">
        <v>#DIV/0!</v>
      </c>
      <c r="G44" s="77" t="e">
        <v>#DIV/0!</v>
      </c>
      <c r="H44" s="77" t="e">
        <v>#DIV/0!</v>
      </c>
      <c r="I44" s="77" t="e">
        <v>#DIV/0!</v>
      </c>
      <c r="J44" s="77" t="e">
        <v>#DIV/0!</v>
      </c>
      <c r="K44" s="77" t="e">
        <v>#DIV/0!</v>
      </c>
      <c r="L44" s="46"/>
      <c r="M44" s="46"/>
    </row>
    <row r="45" spans="1:13" s="7" customFormat="1" ht="12.75">
      <c r="A45" s="78" t="s">
        <v>49</v>
      </c>
      <c r="B45" s="79" t="e">
        <v>#DIV/0!</v>
      </c>
      <c r="C45" s="79" t="e">
        <v>#DIV/0!</v>
      </c>
      <c r="D45" s="79" t="e">
        <v>#DIV/0!</v>
      </c>
      <c r="E45" s="79" t="e">
        <v>#DIV/0!</v>
      </c>
      <c r="F45" s="79" t="e">
        <v>#DIV/0!</v>
      </c>
      <c r="G45" s="79" t="e">
        <v>#DIV/0!</v>
      </c>
      <c r="H45" s="79" t="e">
        <v>#DIV/0!</v>
      </c>
      <c r="I45" s="79" t="e">
        <v>#DIV/0!</v>
      </c>
      <c r="J45" s="79" t="e">
        <v>#DIV/0!</v>
      </c>
      <c r="K45" s="79" t="e">
        <v>#DIV/0!</v>
      </c>
      <c r="L45" s="46"/>
      <c r="M45" s="46"/>
    </row>
    <row r="46" spans="1:13" s="7" customFormat="1" ht="12.75">
      <c r="A46" s="31" t="s">
        <v>47</v>
      </c>
      <c r="B46" s="80" t="e">
        <v>#DIV/0!</v>
      </c>
      <c r="C46" s="80" t="e">
        <v>#DIV/0!</v>
      </c>
      <c r="D46" s="80" t="e">
        <v>#DIV/0!</v>
      </c>
      <c r="E46" s="80" t="e">
        <v>#DIV/0!</v>
      </c>
      <c r="F46" s="80" t="e">
        <v>#DIV/0!</v>
      </c>
      <c r="G46" s="80" t="e">
        <v>#DIV/0!</v>
      </c>
      <c r="H46" s="80" t="e">
        <v>#DIV/0!</v>
      </c>
      <c r="I46" s="80" t="e">
        <v>#DIV/0!</v>
      </c>
      <c r="J46" s="80" t="e">
        <v>#DIV/0!</v>
      </c>
      <c r="K46" s="80" t="e">
        <v>#DIV/0!</v>
      </c>
      <c r="L46" s="46"/>
      <c r="M46" s="46"/>
    </row>
    <row r="47" spans="1:13" s="7" customFormat="1" ht="12.75">
      <c r="A47" s="7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s="7" customFormat="1" ht="12.75">
      <c r="A48" s="28" t="s">
        <v>45</v>
      </c>
      <c r="B48" s="72">
        <v>31</v>
      </c>
      <c r="C48" s="72">
        <v>32</v>
      </c>
      <c r="D48" s="72">
        <v>33</v>
      </c>
      <c r="E48" s="72">
        <v>34</v>
      </c>
      <c r="F48" s="72">
        <v>35</v>
      </c>
      <c r="G48" s="72">
        <v>36</v>
      </c>
      <c r="H48" s="72">
        <v>37</v>
      </c>
      <c r="I48" s="72">
        <v>38</v>
      </c>
      <c r="J48" s="72">
        <v>39</v>
      </c>
      <c r="K48" s="72">
        <v>40</v>
      </c>
      <c r="L48" s="46"/>
      <c r="M48" s="46"/>
    </row>
    <row r="49" spans="1:13" s="7" customFormat="1" ht="12.75">
      <c r="A49" s="28" t="s">
        <v>5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46"/>
      <c r="M49" s="46"/>
    </row>
    <row r="50" spans="1:13" s="7" customFormat="1" ht="12.75">
      <c r="A50" s="28" t="s">
        <v>43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46"/>
      <c r="M50" s="46"/>
    </row>
    <row r="51" spans="1:13" s="7" customFormat="1" ht="12.75">
      <c r="A51" s="28" t="s">
        <v>44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46"/>
      <c r="M51" s="46"/>
    </row>
    <row r="52" spans="1:13" s="7" customFormat="1" ht="12.75">
      <c r="A52" s="28" t="s">
        <v>7</v>
      </c>
      <c r="B52" s="73" t="e">
        <v>#DIV/0!</v>
      </c>
      <c r="C52" s="73" t="e">
        <v>#DIV/0!</v>
      </c>
      <c r="D52" s="73" t="e">
        <v>#DIV/0!</v>
      </c>
      <c r="E52" s="73" t="e">
        <v>#DIV/0!</v>
      </c>
      <c r="F52" s="73" t="e">
        <v>#DIV/0!</v>
      </c>
      <c r="G52" s="73" t="e">
        <v>#DIV/0!</v>
      </c>
      <c r="H52" s="73" t="e">
        <v>#DIV/0!</v>
      </c>
      <c r="I52" s="73" t="e">
        <v>#DIV/0!</v>
      </c>
      <c r="J52" s="73" t="e">
        <v>#DIV/0!</v>
      </c>
      <c r="K52" s="73" t="e">
        <v>#DIV/0!</v>
      </c>
      <c r="L52" s="46"/>
      <c r="M52" s="46"/>
    </row>
    <row r="53" spans="1:13" s="7" customFormat="1" ht="12.75">
      <c r="A53" s="27" t="s">
        <v>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46"/>
      <c r="M53" s="46"/>
    </row>
    <row r="54" spans="1:13" s="7" customFormat="1" ht="12.75">
      <c r="A54" s="28" t="s">
        <v>60</v>
      </c>
      <c r="B54" s="75" t="e">
        <v>#DIV/0!</v>
      </c>
      <c r="C54" s="75" t="e">
        <v>#DIV/0!</v>
      </c>
      <c r="D54" s="75" t="e">
        <v>#DIV/0!</v>
      </c>
      <c r="E54" s="75" t="e">
        <v>#DIV/0!</v>
      </c>
      <c r="F54" s="75" t="e">
        <v>#DIV/0!</v>
      </c>
      <c r="G54" s="75" t="e">
        <v>#DIV/0!</v>
      </c>
      <c r="H54" s="75" t="e">
        <v>#DIV/0!</v>
      </c>
      <c r="I54" s="75" t="e">
        <v>#DIV/0!</v>
      </c>
      <c r="J54" s="75" t="e">
        <v>#DIV/0!</v>
      </c>
      <c r="K54" s="75" t="e">
        <v>#DIV/0!</v>
      </c>
      <c r="L54" s="46"/>
      <c r="M54" s="46"/>
    </row>
    <row r="55" spans="1:13" s="7" customFormat="1" ht="12.75">
      <c r="A55" s="28" t="s">
        <v>38</v>
      </c>
      <c r="B55" s="73" t="e">
        <v>#DIV/0!</v>
      </c>
      <c r="C55" s="73" t="e">
        <v>#DIV/0!</v>
      </c>
      <c r="D55" s="73" t="e">
        <v>#DIV/0!</v>
      </c>
      <c r="E55" s="73" t="e">
        <v>#DIV/0!</v>
      </c>
      <c r="F55" s="73" t="e">
        <v>#DIV/0!</v>
      </c>
      <c r="G55" s="73" t="e">
        <v>#DIV/0!</v>
      </c>
      <c r="H55" s="73" t="e">
        <v>#DIV/0!</v>
      </c>
      <c r="I55" s="73" t="e">
        <v>#DIV/0!</v>
      </c>
      <c r="J55" s="73" t="e">
        <v>#DIV/0!</v>
      </c>
      <c r="K55" s="73" t="e">
        <v>#DIV/0!</v>
      </c>
      <c r="L55" s="46"/>
      <c r="M55" s="46"/>
    </row>
    <row r="56" spans="1:13" s="7" customFormat="1" ht="12.75">
      <c r="A56" s="76" t="s">
        <v>39</v>
      </c>
      <c r="B56" s="77" t="e">
        <v>#DIV/0!</v>
      </c>
      <c r="C56" s="77" t="e">
        <v>#DIV/0!</v>
      </c>
      <c r="D56" s="77" t="e">
        <v>#DIV/0!</v>
      </c>
      <c r="E56" s="77" t="e">
        <v>#DIV/0!</v>
      </c>
      <c r="F56" s="77" t="e">
        <v>#DIV/0!</v>
      </c>
      <c r="G56" s="77" t="e">
        <v>#DIV/0!</v>
      </c>
      <c r="H56" s="77" t="e">
        <v>#DIV/0!</v>
      </c>
      <c r="I56" s="77" t="e">
        <v>#DIV/0!</v>
      </c>
      <c r="J56" s="77" t="e">
        <v>#DIV/0!</v>
      </c>
      <c r="K56" s="77" t="e">
        <v>#DIV/0!</v>
      </c>
      <c r="L56" s="46"/>
      <c r="M56" s="46"/>
    </row>
    <row r="57" spans="1:13" s="7" customFormat="1" ht="12.75">
      <c r="A57" s="78" t="s">
        <v>49</v>
      </c>
      <c r="B57" s="79" t="e">
        <v>#DIV/0!</v>
      </c>
      <c r="C57" s="79" t="e">
        <v>#DIV/0!</v>
      </c>
      <c r="D57" s="79" t="e">
        <v>#DIV/0!</v>
      </c>
      <c r="E57" s="79" t="e">
        <v>#DIV/0!</v>
      </c>
      <c r="F57" s="79" t="e">
        <v>#DIV/0!</v>
      </c>
      <c r="G57" s="79" t="e">
        <v>#DIV/0!</v>
      </c>
      <c r="H57" s="79" t="e">
        <v>#DIV/0!</v>
      </c>
      <c r="I57" s="79" t="e">
        <v>#DIV/0!</v>
      </c>
      <c r="J57" s="79" t="e">
        <v>#DIV/0!</v>
      </c>
      <c r="K57" s="79" t="e">
        <v>#DIV/0!</v>
      </c>
      <c r="L57" s="46"/>
      <c r="M57" s="46"/>
    </row>
    <row r="58" spans="1:11" ht="12.75">
      <c r="A58" s="31" t="s">
        <v>47</v>
      </c>
      <c r="B58" s="80" t="e">
        <v>#DIV/0!</v>
      </c>
      <c r="C58" s="80" t="e">
        <v>#DIV/0!</v>
      </c>
      <c r="D58" s="80" t="e">
        <v>#DIV/0!</v>
      </c>
      <c r="E58" s="80" t="e">
        <v>#DIV/0!</v>
      </c>
      <c r="F58" s="80" t="e">
        <v>#DIV/0!</v>
      </c>
      <c r="G58" s="80" t="e">
        <v>#DIV/0!</v>
      </c>
      <c r="H58" s="80" t="e">
        <v>#DIV/0!</v>
      </c>
      <c r="I58" s="80" t="e">
        <v>#DIV/0!</v>
      </c>
      <c r="J58" s="80" t="e">
        <v>#DIV/0!</v>
      </c>
      <c r="K58" s="80" t="e">
        <v>#DIV/0!</v>
      </c>
    </row>
    <row r="59" spans="1:11" ht="12.75">
      <c r="A59" s="71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ht="12.75">
      <c r="A60" s="28" t="s">
        <v>45</v>
      </c>
      <c r="B60" s="72">
        <v>41</v>
      </c>
      <c r="C60" s="72">
        <v>42</v>
      </c>
      <c r="D60" s="72"/>
      <c r="E60" s="72"/>
      <c r="F60" s="72"/>
      <c r="G60" s="72"/>
      <c r="H60" s="72"/>
      <c r="I60" s="72"/>
      <c r="J60" s="72"/>
      <c r="K60" s="72"/>
    </row>
    <row r="61" spans="1:11" ht="12.75">
      <c r="A61" s="28" t="s">
        <v>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2.75">
      <c r="A62" s="28" t="s">
        <v>43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2.75">
      <c r="A63" s="28" t="s">
        <v>44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12.75">
      <c r="A64" s="28" t="s">
        <v>7</v>
      </c>
      <c r="B64" s="73" t="e">
        <v>#DIV/0!</v>
      </c>
      <c r="C64" s="73" t="e">
        <v>#DIV/0!</v>
      </c>
      <c r="D64" s="73"/>
      <c r="E64" s="73"/>
      <c r="F64" s="73"/>
      <c r="G64" s="73"/>
      <c r="H64" s="73"/>
      <c r="I64" s="73"/>
      <c r="J64" s="73"/>
      <c r="K64" s="73"/>
    </row>
    <row r="65" spans="1:11" ht="12.75">
      <c r="A65" s="27" t="s">
        <v>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1:11" ht="12.75">
      <c r="A66" s="28" t="s">
        <v>60</v>
      </c>
      <c r="B66" s="75" t="e">
        <v>#DIV/0!</v>
      </c>
      <c r="C66" s="75" t="e">
        <v>#DIV/0!</v>
      </c>
      <c r="D66" s="75"/>
      <c r="E66" s="75"/>
      <c r="F66" s="75"/>
      <c r="G66" s="75"/>
      <c r="H66" s="75"/>
      <c r="I66" s="75"/>
      <c r="J66" s="75"/>
      <c r="K66" s="75"/>
    </row>
    <row r="67" spans="1:11" ht="12.75">
      <c r="A67" s="28" t="s">
        <v>38</v>
      </c>
      <c r="B67" s="73" t="e">
        <v>#DIV/0!</v>
      </c>
      <c r="C67" s="73" t="e">
        <v>#DIV/0!</v>
      </c>
      <c r="D67" s="73"/>
      <c r="E67" s="73"/>
      <c r="F67" s="73"/>
      <c r="G67" s="73"/>
      <c r="H67" s="73"/>
      <c r="I67" s="73"/>
      <c r="J67" s="73"/>
      <c r="K67" s="73"/>
    </row>
    <row r="68" spans="1:11" ht="12.75">
      <c r="A68" s="76" t="s">
        <v>39</v>
      </c>
      <c r="B68" s="77" t="e">
        <v>#DIV/0!</v>
      </c>
      <c r="C68" s="77" t="e">
        <v>#DIV/0!</v>
      </c>
      <c r="D68" s="77"/>
      <c r="E68" s="77"/>
      <c r="F68" s="77"/>
      <c r="G68" s="77"/>
      <c r="H68" s="77"/>
      <c r="I68" s="77"/>
      <c r="J68" s="77"/>
      <c r="K68" s="77"/>
    </row>
    <row r="69" spans="1:11" ht="12.75">
      <c r="A69" s="78" t="s">
        <v>49</v>
      </c>
      <c r="B69" s="79" t="e">
        <v>#DIV/0!</v>
      </c>
      <c r="C69" s="79" t="e">
        <v>#DIV/0!</v>
      </c>
      <c r="D69" s="79"/>
      <c r="E69" s="79"/>
      <c r="F69" s="79"/>
      <c r="G69" s="79"/>
      <c r="H69" s="79"/>
      <c r="I69" s="79"/>
      <c r="J69" s="79"/>
      <c r="K69" s="79"/>
    </row>
    <row r="70" spans="1:11" ht="12.75">
      <c r="A70" s="31" t="s">
        <v>47</v>
      </c>
      <c r="B70" s="80" t="e">
        <v>#DIV/0!</v>
      </c>
      <c r="C70" s="80" t="e">
        <v>#DIV/0!</v>
      </c>
      <c r="D70" s="80"/>
      <c r="E70" s="80"/>
      <c r="F70" s="80"/>
      <c r="G70" s="80"/>
      <c r="H70" s="80"/>
      <c r="I70" s="80"/>
      <c r="J70" s="80"/>
      <c r="K70" s="80"/>
    </row>
    <row r="71" spans="1:11" ht="12.75">
      <c r="A71" s="71"/>
      <c r="B71" s="80"/>
      <c r="C71" s="80"/>
      <c r="D71" s="80"/>
      <c r="E71" s="80"/>
      <c r="F71" s="80"/>
      <c r="G71" s="80"/>
      <c r="H71" s="80"/>
      <c r="I71" s="80"/>
      <c r="J71" s="80"/>
      <c r="K71" s="80"/>
    </row>
    <row r="72" spans="1:11" ht="13.5" thickBot="1">
      <c r="A72" s="33" t="s">
        <v>51</v>
      </c>
      <c r="B72" s="2" t="s">
        <v>54</v>
      </c>
      <c r="F72" s="33" t="s">
        <v>57</v>
      </c>
      <c r="G72" s="47" t="e">
        <f>EXP((B75*(-1))/B74)</f>
        <v>#DIV/0!</v>
      </c>
      <c r="H72" s="7" t="s">
        <v>56</v>
      </c>
      <c r="J72" s="81" t="s">
        <v>8</v>
      </c>
      <c r="K72" s="81"/>
    </row>
    <row r="73" spans="1:11" ht="12.75">
      <c r="A73" s="33" t="s">
        <v>42</v>
      </c>
      <c r="B73" s="7" t="s">
        <v>58</v>
      </c>
      <c r="J73" s="28" t="s">
        <v>43</v>
      </c>
      <c r="K73" s="82"/>
    </row>
    <row r="74" spans="1:11" ht="12.75">
      <c r="A74" s="33" t="s">
        <v>40</v>
      </c>
      <c r="B74" s="34"/>
      <c r="F74" s="33" t="s">
        <v>52</v>
      </c>
      <c r="G74" s="2" t="s">
        <v>53</v>
      </c>
      <c r="J74" s="28" t="s">
        <v>44</v>
      </c>
      <c r="K74" s="82"/>
    </row>
    <row r="75" spans="1:11" ht="12.75">
      <c r="A75" s="33" t="s">
        <v>41</v>
      </c>
      <c r="B75" s="34"/>
      <c r="F75" s="33" t="s">
        <v>42</v>
      </c>
      <c r="G75" s="34" t="s">
        <v>59</v>
      </c>
      <c r="J75" s="27" t="s">
        <v>9</v>
      </c>
      <c r="K75" s="74" t="e">
        <f>AVERAGE(K73:K74)</f>
        <v>#DIV/0!</v>
      </c>
    </row>
    <row r="76" spans="1:2" ht="12.75">
      <c r="A76" s="35" t="s">
        <v>48</v>
      </c>
      <c r="B76" s="7" t="s">
        <v>49</v>
      </c>
    </row>
    <row r="77" spans="1:2" ht="13.5">
      <c r="A77" s="33" t="s">
        <v>55</v>
      </c>
      <c r="B77" s="34"/>
    </row>
    <row r="78" ht="12.75">
      <c r="A78" s="9"/>
    </row>
    <row r="83" spans="1:2" ht="12.75">
      <c r="A83" s="36"/>
      <c r="B83" s="37"/>
    </row>
    <row r="84" spans="1:2" ht="12.75">
      <c r="A84" s="36"/>
      <c r="B84" s="37"/>
    </row>
    <row r="85" spans="1:2" ht="12.75">
      <c r="A85" s="36"/>
      <c r="B85" s="37"/>
    </row>
    <row r="86" spans="1:2" ht="12.75">
      <c r="A86" s="36"/>
      <c r="B86" s="37"/>
    </row>
    <row r="90" spans="1:4" ht="12.75">
      <c r="A90" s="39"/>
      <c r="B90" s="39"/>
      <c r="C90" s="39"/>
      <c r="D90" s="38"/>
    </row>
    <row r="91" spans="1:4" ht="12.75">
      <c r="A91" s="39"/>
      <c r="B91" s="39"/>
      <c r="C91" s="39"/>
      <c r="D91" s="38"/>
    </row>
    <row r="92" spans="1:4" ht="12.75">
      <c r="A92" s="39"/>
      <c r="B92" s="39"/>
      <c r="C92" s="39"/>
      <c r="D92" s="38"/>
    </row>
    <row r="93" spans="1:4" ht="12.75">
      <c r="A93" s="39"/>
      <c r="B93" s="39"/>
      <c r="C93" s="39"/>
      <c r="D93" s="38"/>
    </row>
  </sheetData>
  <mergeCells count="11">
    <mergeCell ref="J72:K72"/>
    <mergeCell ref="A3:A4"/>
    <mergeCell ref="B3:B4"/>
    <mergeCell ref="C3:C4"/>
    <mergeCell ref="D3:D4"/>
    <mergeCell ref="I3:I4"/>
    <mergeCell ref="J3:J4"/>
    <mergeCell ref="E3:E4"/>
    <mergeCell ref="F3:F4"/>
    <mergeCell ref="G3:G4"/>
    <mergeCell ref="H3:H4"/>
  </mergeCells>
  <printOptions/>
  <pageMargins left="0.75" right="0.75" top="1" bottom="1" header="0.5" footer="0.5"/>
  <pageSetup orientation="landscape" paperSize="9" scale="93"/>
  <headerFooter alignWithMargins="0">
    <oddHeader>&amp;C&amp;A</oddHeader>
    <oddFooter>&amp;CPage &amp;P of &amp;N</oddFooter>
  </headerFooter>
  <rowBreaks count="1" manualBreakCount="1">
    <brk id="71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Solomon</dc:creator>
  <cp:keywords/>
  <dc:description/>
  <cp:lastModifiedBy>Toni Solomon</cp:lastModifiedBy>
  <cp:lastPrinted>2009-05-20T15:32:04Z</cp:lastPrinted>
  <dcterms:created xsi:type="dcterms:W3CDTF">2009-05-13T20:03:45Z</dcterms:created>
  <cp:category/>
  <cp:version/>
  <cp:contentType/>
  <cp:contentStatus/>
</cp:coreProperties>
</file>